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4\"/>
    </mc:Choice>
  </mc:AlternateContent>
  <bookViews>
    <workbookView xWindow="0" yWindow="0" windowWidth="22365" windowHeight="7740"/>
  </bookViews>
  <sheets>
    <sheet name="01.05.2014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G8" i="2" s="1"/>
  <c r="I9" i="2"/>
  <c r="H10" i="2"/>
  <c r="I10" i="2"/>
  <c r="H11" i="2"/>
  <c r="I11" i="2"/>
  <c r="D12" i="2"/>
  <c r="E12" i="2"/>
  <c r="H12" i="2" s="1"/>
  <c r="F12" i="2"/>
  <c r="G12" i="2"/>
  <c r="I12" i="2"/>
  <c r="H13" i="2"/>
  <c r="I13" i="2"/>
  <c r="D14" i="2"/>
  <c r="E14" i="2"/>
  <c r="F14" i="2"/>
  <c r="G14" i="2"/>
  <c r="H14" i="2" s="1"/>
  <c r="I14" i="2"/>
  <c r="H15" i="2"/>
  <c r="I15" i="2"/>
  <c r="H16" i="2"/>
  <c r="I16" i="2"/>
  <c r="H17" i="2"/>
  <c r="I17" i="2"/>
  <c r="D21" i="2"/>
  <c r="D20" i="2" s="1"/>
  <c r="E21" i="2"/>
  <c r="E20" i="2" s="1"/>
  <c r="F21" i="2"/>
  <c r="F20" i="2" s="1"/>
  <c r="G21" i="2"/>
  <c r="G20" i="2" s="1"/>
  <c r="H22" i="2"/>
  <c r="I22" i="2"/>
  <c r="H23" i="2"/>
  <c r="I23" i="2"/>
  <c r="D24" i="2"/>
  <c r="E24" i="2"/>
  <c r="H24" i="2" s="1"/>
  <c r="F24" i="2"/>
  <c r="G24" i="2"/>
  <c r="I24" i="2"/>
  <c r="H25" i="2"/>
  <c r="I25" i="2"/>
  <c r="D26" i="2"/>
  <c r="E26" i="2"/>
  <c r="F26" i="2"/>
  <c r="G26" i="2"/>
  <c r="H26" i="2" s="1"/>
  <c r="I26" i="2"/>
  <c r="H28" i="2"/>
  <c r="I28" i="2"/>
  <c r="D29" i="2"/>
  <c r="E29" i="2"/>
  <c r="F29" i="2"/>
  <c r="G29" i="2"/>
  <c r="H29" i="2" s="1"/>
  <c r="H31" i="2"/>
  <c r="H33" i="2"/>
  <c r="I33" i="2"/>
  <c r="D34" i="2"/>
  <c r="E34" i="2"/>
  <c r="H34" i="2" s="1"/>
  <c r="F34" i="2"/>
  <c r="G34" i="2"/>
  <c r="I34" i="2"/>
  <c r="H36" i="2"/>
  <c r="I36" i="2"/>
  <c r="D40" i="2"/>
  <c r="D38" i="2" s="1"/>
  <c r="D37" i="2" s="1"/>
  <c r="E40" i="2"/>
  <c r="F40" i="2"/>
  <c r="F38" i="2" s="1"/>
  <c r="F37" i="2" s="1"/>
  <c r="G40" i="2"/>
  <c r="I40" i="2"/>
  <c r="H41" i="2"/>
  <c r="I41" i="2"/>
  <c r="D43" i="2"/>
  <c r="D42" i="2" s="1"/>
  <c r="E43" i="2"/>
  <c r="E42" i="2" s="1"/>
  <c r="F43" i="2"/>
  <c r="F42" i="2" s="1"/>
  <c r="G43" i="2"/>
  <c r="H43" i="2" s="1"/>
  <c r="H44" i="2"/>
  <c r="I44" i="2"/>
  <c r="H45" i="2"/>
  <c r="H50" i="2"/>
  <c r="H55" i="2"/>
  <c r="I55" i="2"/>
  <c r="H57" i="2"/>
  <c r="D58" i="2"/>
  <c r="E58" i="2"/>
  <c r="F58" i="2"/>
  <c r="I58" i="2" s="1"/>
  <c r="G58" i="2"/>
  <c r="H58" i="2" s="1"/>
  <c r="H59" i="2"/>
  <c r="I59" i="2"/>
  <c r="H60" i="2"/>
  <c r="I60" i="2"/>
  <c r="H61" i="2"/>
  <c r="H62" i="2"/>
  <c r="I62" i="2"/>
  <c r="H63" i="2"/>
  <c r="I63" i="2"/>
  <c r="H64" i="2"/>
  <c r="I64" i="2"/>
  <c r="H65" i="2"/>
  <c r="I65" i="2"/>
  <c r="D68" i="2"/>
  <c r="E68" i="2"/>
  <c r="H68" i="2" s="1"/>
  <c r="F68" i="2"/>
  <c r="G68" i="2"/>
  <c r="I68" i="2"/>
  <c r="H69" i="2"/>
  <c r="I69" i="2"/>
  <c r="D70" i="2"/>
  <c r="E70" i="2"/>
  <c r="F70" i="2"/>
  <c r="G70" i="2"/>
  <c r="H70" i="2" s="1"/>
  <c r="I70" i="2"/>
  <c r="H71" i="2"/>
  <c r="I71" i="2"/>
  <c r="D72" i="2"/>
  <c r="E72" i="2"/>
  <c r="F72" i="2"/>
  <c r="G72" i="2"/>
  <c r="H72" i="2" s="1"/>
  <c r="H73" i="2"/>
  <c r="I73" i="2"/>
  <c r="D79" i="2"/>
  <c r="E79" i="2"/>
  <c r="E198" i="2" s="1"/>
  <c r="F79" i="2"/>
  <c r="G79" i="2"/>
  <c r="I79" i="2"/>
  <c r="H80" i="2"/>
  <c r="I80" i="2"/>
  <c r="H82" i="2"/>
  <c r="I82" i="2"/>
  <c r="H83" i="2"/>
  <c r="I83" i="2"/>
  <c r="H84" i="2"/>
  <c r="I84" i="2"/>
  <c r="H85" i="2"/>
  <c r="I85" i="2"/>
  <c r="H86" i="2"/>
  <c r="I86" i="2"/>
  <c r="H87" i="2"/>
  <c r="I87" i="2"/>
  <c r="H89" i="2"/>
  <c r="I89" i="2"/>
  <c r="H90" i="2"/>
  <c r="I90" i="2"/>
  <c r="H91" i="2"/>
  <c r="I91" i="2"/>
  <c r="H92" i="2"/>
  <c r="I92" i="2"/>
  <c r="H93" i="2"/>
  <c r="I93" i="2"/>
  <c r="H95" i="2"/>
  <c r="I95" i="2"/>
  <c r="H96" i="2"/>
  <c r="I96" i="2"/>
  <c r="H97" i="2"/>
  <c r="I97" i="2"/>
  <c r="H98" i="2"/>
  <c r="I98" i="2"/>
  <c r="H100" i="2"/>
  <c r="H102" i="2"/>
  <c r="I102" i="2"/>
  <c r="H103" i="2"/>
  <c r="I103" i="2"/>
  <c r="H104" i="2"/>
  <c r="I104" i="2"/>
  <c r="D105" i="2"/>
  <c r="E105" i="2"/>
  <c r="F105" i="2"/>
  <c r="G105" i="2"/>
  <c r="I105" i="2" s="1"/>
  <c r="H105" i="2"/>
  <c r="H106" i="2"/>
  <c r="I106" i="2"/>
  <c r="D109" i="2"/>
  <c r="E109" i="2"/>
  <c r="F109" i="2"/>
  <c r="I109" i="2" s="1"/>
  <c r="G109" i="2"/>
  <c r="H109" i="2" s="1"/>
  <c r="H110" i="2"/>
  <c r="I110" i="2"/>
  <c r="D112" i="2"/>
  <c r="D198" i="2" s="1"/>
  <c r="E112" i="2"/>
  <c r="F112" i="2"/>
  <c r="G112" i="2"/>
  <c r="H112" i="2" s="1"/>
  <c r="H113" i="2"/>
  <c r="I113" i="2"/>
  <c r="H114" i="2"/>
  <c r="I114" i="2"/>
  <c r="H115" i="2"/>
  <c r="I115" i="2"/>
  <c r="H117" i="2"/>
  <c r="I117" i="2"/>
  <c r="H118" i="2"/>
  <c r="I118" i="2"/>
  <c r="H119" i="2"/>
  <c r="I119" i="2"/>
  <c r="D120" i="2"/>
  <c r="E120" i="2"/>
  <c r="F120" i="2"/>
  <c r="G120" i="2"/>
  <c r="H120" i="2" s="1"/>
  <c r="I120" i="2"/>
  <c r="H121" i="2"/>
  <c r="H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D129" i="2"/>
  <c r="E129" i="2"/>
  <c r="F129" i="2"/>
  <c r="G129" i="2"/>
  <c r="D131" i="2"/>
  <c r="E131" i="2"/>
  <c r="F131" i="2"/>
  <c r="G131" i="2"/>
  <c r="H131" i="2" s="1"/>
  <c r="H132" i="2"/>
  <c r="I132" i="2"/>
  <c r="H137" i="2"/>
  <c r="I137" i="2"/>
  <c r="H142" i="2"/>
  <c r="I142" i="2"/>
  <c r="H143" i="2"/>
  <c r="I143" i="2"/>
  <c r="H144" i="2"/>
  <c r="I144" i="2"/>
  <c r="H145" i="2"/>
  <c r="I145" i="2"/>
  <c r="H146" i="2"/>
  <c r="I146" i="2"/>
  <c r="D147" i="2"/>
  <c r="E147" i="2"/>
  <c r="F147" i="2"/>
  <c r="G147" i="2"/>
  <c r="I147" i="2" s="1"/>
  <c r="H147" i="2"/>
  <c r="H148" i="2"/>
  <c r="I148" i="2"/>
  <c r="H153" i="2"/>
  <c r="I153" i="2"/>
  <c r="H154" i="2"/>
  <c r="I154" i="2"/>
  <c r="H155" i="2"/>
  <c r="I155" i="2"/>
  <c r="D157" i="2"/>
  <c r="E157" i="2"/>
  <c r="F157" i="2"/>
  <c r="G157" i="2"/>
  <c r="I157" i="2" s="1"/>
  <c r="H173" i="2"/>
  <c r="I173" i="2"/>
  <c r="H174" i="2"/>
  <c r="I174" i="2"/>
  <c r="H175" i="2"/>
  <c r="I175" i="2"/>
  <c r="D177" i="2"/>
  <c r="E177" i="2"/>
  <c r="F177" i="2"/>
  <c r="G177" i="2"/>
  <c r="H177" i="2" s="1"/>
  <c r="H178" i="2"/>
  <c r="I178" i="2"/>
  <c r="H179" i="2"/>
  <c r="I179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D191" i="2"/>
  <c r="E191" i="2"/>
  <c r="F191" i="2"/>
  <c r="G191" i="2"/>
  <c r="H191" i="2" s="1"/>
  <c r="H192" i="2"/>
  <c r="I192" i="2"/>
  <c r="D193" i="2"/>
  <c r="E193" i="2"/>
  <c r="F193" i="2"/>
  <c r="G193" i="2"/>
  <c r="D195" i="2"/>
  <c r="E195" i="2"/>
  <c r="F195" i="2"/>
  <c r="G195" i="2"/>
  <c r="H195" i="2" s="1"/>
  <c r="H196" i="2"/>
  <c r="I196" i="2"/>
  <c r="H197" i="2"/>
  <c r="I197" i="2"/>
  <c r="D200" i="2"/>
  <c r="E200" i="2"/>
  <c r="E207" i="2" s="1"/>
  <c r="F200" i="2"/>
  <c r="G200" i="2"/>
  <c r="D207" i="2"/>
  <c r="F207" i="2"/>
  <c r="G207" i="2"/>
  <c r="E38" i="2" l="1"/>
  <c r="E37" i="2" s="1"/>
  <c r="G76" i="2"/>
  <c r="H8" i="2"/>
  <c r="F8" i="2"/>
  <c r="I8" i="2" s="1"/>
  <c r="E8" i="2"/>
  <c r="I20" i="2"/>
  <c r="H20" i="2"/>
  <c r="D8" i="2"/>
  <c r="I131" i="2"/>
  <c r="I112" i="2"/>
  <c r="H40" i="2"/>
  <c r="H21" i="2"/>
  <c r="I21" i="2" s="1"/>
  <c r="H9" i="2"/>
  <c r="G42" i="2"/>
  <c r="G198" i="2"/>
  <c r="F198" i="2"/>
  <c r="H79" i="2"/>
  <c r="I195" i="2"/>
  <c r="I191" i="2"/>
  <c r="I177" i="2"/>
  <c r="I72" i="2"/>
  <c r="I43" i="2"/>
  <c r="H42" i="2" l="1"/>
  <c r="I42" i="2"/>
  <c r="D74" i="2"/>
  <c r="D199" i="2" s="1"/>
  <c r="D76" i="2"/>
  <c r="H76" i="2"/>
  <c r="I76" i="2"/>
  <c r="F74" i="2"/>
  <c r="F199" i="2" s="1"/>
  <c r="F76" i="2"/>
  <c r="G38" i="2"/>
  <c r="I198" i="2"/>
  <c r="H198" i="2"/>
  <c r="E74" i="2"/>
  <c r="E199" i="2" s="1"/>
  <c r="E76" i="2"/>
  <c r="I38" i="2" l="1"/>
  <c r="G37" i="2"/>
  <c r="H38" i="2"/>
  <c r="I37" i="2" l="1"/>
  <c r="H37" i="2"/>
  <c r="G74" i="2"/>
  <c r="H74" i="2" l="1"/>
  <c r="I74" i="2"/>
  <c r="G199" i="2"/>
</calcChain>
</file>

<file path=xl/sharedStrings.xml><?xml version="1.0" encoding="utf-8"?>
<sst xmlns="http://schemas.openxmlformats.org/spreadsheetml/2006/main" count="282" uniqueCount="220">
  <si>
    <t>Мальцева Лариса Александровна  8 (391-61) 2-43-94</t>
  </si>
  <si>
    <t xml:space="preserve">                       расходы:</t>
  </si>
  <si>
    <t xml:space="preserve"> Лисиенко Татьяна Ивановна 8 (391-61) 2-45-50</t>
  </si>
  <si>
    <t xml:space="preserve">                      доходы:</t>
  </si>
  <si>
    <t xml:space="preserve">Исполнители: </t>
  </si>
  <si>
    <t>Л.А. Кувшинова</t>
  </si>
  <si>
    <t>Финуправления Канского района</t>
  </si>
  <si>
    <t>Исполняющий обязанности руководителя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</si>
  <si>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</si>
  <si>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</si>
  <si>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</si>
  <si>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</si>
  <si>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</si>
  <si>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</si>
  <si>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</si>
  <si>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</si>
  <si>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</si>
  <si>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</si>
  <si>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</si>
  <si>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</si>
  <si>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</si>
  <si>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</si>
  <si>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</si>
  <si>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</si>
  <si>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</si>
  <si>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</si>
  <si>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</si>
  <si>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</si>
  <si>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</si>
  <si>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</si>
  <si>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</si>
  <si>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</si>
  <si>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</si>
  <si>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</si>
  <si>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</si>
  <si>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</si>
  <si>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</si>
  <si>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</si>
  <si>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</si>
  <si>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</si>
  <si>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</si>
  <si>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</si>
  <si>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</si>
  <si>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</si>
  <si>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</si>
  <si>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</si>
  <si>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</si>
  <si>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</si>
  <si>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</si>
  <si>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</si>
  <si>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</si>
  <si>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</si>
  <si>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</si>
  <si>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</si>
  <si>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</si>
  <si>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</si>
  <si>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</si>
  <si>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</si>
  <si>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</si>
  <si>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</si>
  <si>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</si>
  <si>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</si>
  <si>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</si>
  <si>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</si>
  <si>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</si>
  <si>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</si>
  <si>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</si>
  <si>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</si>
  <si>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</si>
  <si>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</si>
  <si>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</si>
  <si>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</si>
  <si>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</si>
  <si>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</si>
  <si>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</si>
  <si>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</si>
  <si>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</si>
  <si>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</si>
  <si>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</si>
  <si>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</si>
  <si>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</si>
  <si>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</si>
  <si>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</si>
  <si>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</si>
  <si>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</si>
  <si>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</si>
  <si>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</si>
  <si>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</si>
  <si>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</si>
  <si>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</si>
  <si>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</si>
  <si>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</si>
  <si>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</si>
  <si>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</si>
  <si>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</si>
  <si>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</si>
  <si>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</si>
  <si>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</si>
  <si>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вневойсковая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</si>
  <si>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</si>
  <si>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</si>
  <si>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</si>
  <si>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</si>
  <si>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</si>
  <si>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</si>
  <si>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</si>
  <si>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</si>
  <si>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</si>
  <si>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</si>
  <si>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</si>
  <si>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</si>
  <si>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</si>
  <si>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</si>
  <si>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</si>
  <si>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</si>
  <si>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</si>
  <si>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</si>
  <si>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</si>
  <si>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</si>
  <si>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</si>
  <si>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</si>
  <si>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</si>
  <si>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</si>
  <si>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</si>
  <si>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</si>
  <si>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</si>
  <si>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</si>
  <si>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</si>
  <si>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</si>
  <si>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</si>
  <si>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</si>
  <si>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</si>
  <si>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</si>
  <si>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образований края на реализацию Закона края от 24 декабря 2009 года №9-4225 «О наделении органов местного самоуправления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на 2014 год и плановый период 2015-2016 годов</t>
  </si>
  <si>
    <t>119</t>
  </si>
  <si>
    <t xml:space="preserve">Субвенции бюджетам муниципальных образований края, направляемых на реализацию Закона края от 27 декабря 2005 года  № 17-4397 «О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производства», на 2014 год и плановый период 2015-2016 годов </t>
  </si>
  <si>
    <t>115</t>
  </si>
  <si>
    <t>Субвенции бюджетам муниципальных районов на компенсацию части родительской платы за содержание ребёнка в муниципальных образовательных учреждениях, реализующих основную образовательную программу дошкольного образования</t>
  </si>
  <si>
    <t>029</t>
  </si>
  <si>
    <t>Субвенции бюджетам муниципальных районов на выполнение передаваемых полномочий субъектов РФ</t>
  </si>
  <si>
    <t>024</t>
  </si>
  <si>
    <t>Субвенции бюджетам муниципальных районов на предоставление гражданам субсидий на оплату жилого помещения и комммунальных услуг</t>
  </si>
  <si>
    <t>022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</si>
  <si>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</si>
  <si>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</si>
  <si>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 xml:space="preserve">Субвенции на выплаты инвалидам страховых премий </t>
  </si>
  <si>
    <t>012</t>
  </si>
  <si>
    <t>Почетный донор "России"</t>
  </si>
  <si>
    <t>004</t>
  </si>
  <si>
    <t>Субвенции бюджетам муниципальных районов на оплату жилищно-коммунальных услуг отдельным категориям граждан</t>
  </si>
  <si>
    <t>001</t>
  </si>
  <si>
    <t>Субвенции бюджетам субъектов Российской Федерации и муниципальных образований</t>
  </si>
  <si>
    <t>Субсидии бюджетам муниципальных образований края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на 2014 год и плановый период 2015-2016 годов</t>
  </si>
  <si>
    <t xml:space="preserve">Субсидии бюджетам муниципальных образований края на оплату стоимости набора продуктов питания или готовых блюд и их транспортировки в лагерях с дневным пребыванием детей на 2014 год и плановый период 2015 - 2016 годов </t>
  </si>
  <si>
    <t xml:space="preserve">Субсидии бюджетам муниципальных образований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на 2014 год и плановый период 2015 - 2016 годов </t>
  </si>
  <si>
    <t>Субсидии бюджетам муниципальных образований края на организацию и проведение акарицидных обработок мест массового отдыха населения на 2014 год и плановый период 2015-2016 годов</t>
  </si>
  <si>
    <t>Субсидии бюджетам муниципальных образований края на содержание автомобильных дорог общего пользавания, за счет средств дорожного фонда Красноярского края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</si>
  <si>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</si>
  <si>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</si>
  <si>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Субсидии бюджетам муниципальных образований на приобретение веб-камер для муниципальных архивов в целях обеспечения их участия в мероприятиях в режиме on-line в рамках подпрограммы «Развитие архивного дела в Красноярском крае» государственной программы Красноярского края «Развитие культуры»</t>
  </si>
  <si>
    <t>Субсидии бюджетам муниципальных образований на оцифровку (перевод в электронный формат ПК «Архивный фонд») описей дел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</si>
  <si>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7488</t>
  </si>
  <si>
    <t>Субсидии бюджетам муниципальных образований края на приобретение (замену) и монтаж стелажного оборудования для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</si>
  <si>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7477</t>
  </si>
  <si>
    <t>Субсидии бюджетам муниципальных образований края на поддержку деятельности муниципальных молодежных центров на 2014 год и плановый период 2015-2016 годов</t>
  </si>
  <si>
    <t>7456</t>
  </si>
  <si>
    <t>Субсидии бюджетам муниципальных образований края на проведение работ по уничтожению сорняков дикорастущей конопли в рамках подпрограммы «Развитие подотрасли растениеводства, переработки и реализации продукции растениеводства, сохранение и восстановление плодородия почв»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</si>
  <si>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7451</t>
  </si>
  <si>
    <t>Субсидии бюджетам муниципальных образований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учреждения, реконструкции и капитального ремонта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</si>
  <si>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на частичное финансирование (возмещение) расходов на региональные 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</si>
  <si>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районов:</t>
  </si>
  <si>
    <t xml:space="preserve">Субсидии бюджетам субъектов Российской Федерации и муниципальных образований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</si>
  <si>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</si>
  <si>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</si>
  <si>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</si>
  <si>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</si>
  <si>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</si>
  <si>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</si>
  <si>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</si>
  <si>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</si>
  <si>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</si>
  <si>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</si>
  <si>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</si>
  <si>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</si>
  <si>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компенсация затрат</t>
  </si>
  <si>
    <t>Прочие доходы от оказания платных услуг</t>
  </si>
  <si>
    <t>ДОХОДЫ ОТ ОКАЗАНИЯ ПЛАТНЫХ УСЛУГ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</si>
  <si>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</si>
  <si>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</si>
  <si>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</si>
  <si>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</si>
  <si>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</si>
  <si>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</si>
  <si>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</si>
  <si>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</si>
  <si>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</si>
  <si>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</si>
  <si>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</si>
  <si>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</si>
  <si>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</si>
  <si>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</si>
  <si>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</si>
  <si>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</si>
  <si>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</si>
  <si>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</si>
  <si>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</si>
  <si>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 xml:space="preserve">к квартальному плану </t>
  </si>
  <si>
    <t xml:space="preserve">к уточненному годовому плану </t>
  </si>
  <si>
    <t>Уточненный план на первое полугодие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</si>
  <si>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</si>
  <si>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</si>
  <si>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</si>
  <si>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</si>
  <si>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2014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</si>
  <si>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</si>
  <si>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</si>
  <si>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</si>
  <si>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</si>
  <si>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1 мая 2014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</si>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</sst>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Font="1" applyFill="1"/>
    <xf numFmtId="0" fontId="1" fillId="0" borderId="0" xfId="1" applyFont="1"/>
    <xf numFmtId="0" fontId="1" fillId="2" borderId="0" xfId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2" fillId="2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2" borderId="0" xfId="1" applyFont="1" applyFill="1"/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/>
    <xf numFmtId="165" fontId="7" fillId="2" borderId="1" xfId="1" applyNumberFormat="1" applyFont="1" applyFill="1" applyBorder="1" applyAlignment="1"/>
    <xf numFmtId="165" fontId="7" fillId="3" borderId="1" xfId="1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1" fillId="0" borderId="0" xfId="1" applyNumberFormat="1"/>
    <xf numFmtId="165" fontId="8" fillId="2" borderId="1" xfId="2" applyNumberFormat="1" applyFont="1" applyFill="1" applyBorder="1" applyAlignment="1"/>
    <xf numFmtId="165" fontId="8" fillId="2" borderId="1" xfId="1" applyNumberFormat="1" applyFont="1" applyFill="1" applyBorder="1" applyAlignment="1"/>
    <xf numFmtId="165" fontId="8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/>
    <xf numFmtId="165" fontId="8" fillId="4" borderId="1" xfId="1" applyNumberFormat="1" applyFont="1" applyFill="1" applyBorder="1" applyAlignment="1"/>
    <xf numFmtId="164" fontId="8" fillId="4" borderId="1" xfId="1" applyNumberFormat="1" applyFont="1" applyFill="1" applyBorder="1" applyAlignment="1"/>
    <xf numFmtId="0" fontId="9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165" fontId="8" fillId="5" borderId="1" xfId="2" applyNumberFormat="1" applyFont="1" applyFill="1" applyBorder="1" applyAlignment="1"/>
    <xf numFmtId="165" fontId="8" fillId="5" borderId="1" xfId="1" applyNumberFormat="1" applyFont="1" applyFill="1" applyBorder="1" applyAlignment="1"/>
    <xf numFmtId="164" fontId="8" fillId="5" borderId="1" xfId="1" applyNumberFormat="1" applyFont="1" applyFill="1" applyBorder="1" applyAlignment="1"/>
    <xf numFmtId="0" fontId="8" fillId="5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5" borderId="1" xfId="1" applyNumberFormat="1" applyFont="1" applyFill="1" applyBorder="1" applyAlignment="1">
      <alignment horizontal="center" vertical="top" wrapText="1"/>
    </xf>
    <xf numFmtId="165" fontId="8" fillId="6" borderId="1" xfId="2" applyNumberFormat="1" applyFont="1" applyFill="1" applyBorder="1" applyAlignment="1"/>
    <xf numFmtId="165" fontId="4" fillId="5" borderId="1" xfId="1" applyNumberFormat="1" applyFont="1" applyFill="1" applyBorder="1" applyAlignment="1"/>
    <xf numFmtId="164" fontId="4" fillId="5" borderId="1" xfId="1" applyNumberFormat="1" applyFont="1" applyFill="1" applyBorder="1" applyAlignment="1"/>
    <xf numFmtId="0" fontId="4" fillId="5" borderId="1" xfId="1" applyFont="1" applyFill="1" applyBorder="1"/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wrapText="1"/>
    </xf>
    <xf numFmtId="49" fontId="4" fillId="5" borderId="1" xfId="1" applyNumberFormat="1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165" fontId="7" fillId="0" borderId="1" xfId="2" applyNumberFormat="1" applyFont="1" applyFill="1" applyBorder="1" applyAlignment="1"/>
    <xf numFmtId="165" fontId="4" fillId="5" borderId="1" xfId="2" applyNumberFormat="1" applyFont="1" applyFill="1" applyBorder="1" applyAlignment="1"/>
    <xf numFmtId="0" fontId="4" fillId="5" borderId="1" xfId="1" applyFont="1" applyFill="1" applyBorder="1" applyAlignment="1">
      <alignment horizontal="left"/>
    </xf>
    <xf numFmtId="49" fontId="4" fillId="5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165" fontId="8" fillId="2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/>
    <xf numFmtId="0" fontId="7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textRotation="90"/>
    </xf>
    <xf numFmtId="0" fontId="2" fillId="0" borderId="1" xfId="1" applyFont="1" applyFill="1" applyBorder="1" applyAlignment="1">
      <alignment textRotation="90"/>
    </xf>
    <xf numFmtId="2" fontId="7" fillId="0" borderId="1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vertical="top" wrapText="1"/>
    </xf>
    <xf numFmtId="0" fontId="7" fillId="0" borderId="1" xfId="1" applyFont="1" applyBorder="1" applyAlignment="1">
      <alignment wrapText="1"/>
    </xf>
    <xf numFmtId="165" fontId="1" fillId="0" borderId="1" xfId="1" applyNumberFormat="1" applyFont="1" applyBorder="1"/>
    <xf numFmtId="49" fontId="11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wrapText="1"/>
    </xf>
    <xf numFmtId="165" fontId="12" fillId="0" borderId="1" xfId="1" applyNumberFormat="1" applyFont="1" applyFill="1" applyBorder="1" applyAlignment="1">
      <alignment horizontal="right"/>
    </xf>
    <xf numFmtId="0" fontId="13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165" fontId="1" fillId="0" borderId="0" xfId="1" applyNumberFormat="1"/>
    <xf numFmtId="165" fontId="8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justify" wrapText="1"/>
    </xf>
    <xf numFmtId="165" fontId="8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14" fillId="0" borderId="0" xfId="1" applyFont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Alignment="1"/>
    <xf numFmtId="0" fontId="17" fillId="0" borderId="0" xfId="1" applyFont="1" applyFill="1" applyBorder="1" applyAlignment="1">
      <alignment horizontal="center"/>
    </xf>
    <xf numFmtId="0" fontId="18" fillId="2" borderId="0" xfId="1" applyFont="1" applyFill="1" applyAlignment="1">
      <alignment horizontal="centerContinuous"/>
    </xf>
    <xf numFmtId="0" fontId="18" fillId="0" borderId="0" xfId="1" applyFont="1" applyFill="1" applyAlignment="1">
      <alignment horizontal="centerContinuous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15"/>
  <sheetViews>
    <sheetView tabSelected="1" showWhiteSpace="0" zoomScaleNormal="100" workbookViewId="0">
      <pane ySplit="6" topLeftCell="A199" activePane="bottomLeft" state="frozen"/>
      <selection pane="bottomLeft" activeCell="L197" sqref="L197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5" customWidth="1"/>
    <col min="5" max="6" width="11" style="4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32" customFormat="1" ht="16.899999999999999" customHeight="1" x14ac:dyDescent="0.25">
      <c r="B1" s="138"/>
      <c r="C1" s="143" t="s">
        <v>219</v>
      </c>
      <c r="D1" s="143"/>
      <c r="E1" s="143"/>
      <c r="F1" s="143"/>
      <c r="G1" s="143"/>
      <c r="H1" s="143"/>
      <c r="I1" s="142"/>
    </row>
    <row r="2" spans="1:152" s="132" customFormat="1" ht="16.899999999999999" customHeight="1" x14ac:dyDescent="0.25">
      <c r="B2" s="141" t="s">
        <v>218</v>
      </c>
      <c r="C2" s="140"/>
      <c r="D2" s="140"/>
      <c r="E2" s="140"/>
      <c r="F2" s="140"/>
      <c r="G2" s="140"/>
      <c r="H2" s="140"/>
      <c r="I2" s="139"/>
      <c r="J2" s="139"/>
      <c r="K2" s="139"/>
    </row>
    <row r="3" spans="1:152" s="132" customFormat="1" ht="16.899999999999999" customHeight="1" x14ac:dyDescent="0.2">
      <c r="B3" s="138"/>
      <c r="C3" s="135"/>
      <c r="D3" s="137"/>
      <c r="E3" s="137"/>
      <c r="F3" s="137"/>
      <c r="G3" s="135"/>
      <c r="H3" s="135"/>
      <c r="I3" s="136" t="s">
        <v>217</v>
      </c>
      <c r="J3" s="135"/>
      <c r="K3" s="135"/>
    </row>
    <row r="4" spans="1:152" s="132" customFormat="1" ht="27" customHeight="1" x14ac:dyDescent="0.25">
      <c r="A4" s="131" t="s">
        <v>216</v>
      </c>
      <c r="B4" s="131" t="s">
        <v>215</v>
      </c>
      <c r="C4" s="130" t="s">
        <v>214</v>
      </c>
      <c r="D4" s="134" t="s">
        <v>213</v>
      </c>
      <c r="E4" s="134"/>
      <c r="F4" s="134"/>
      <c r="G4" s="127" t="s">
        <v>212</v>
      </c>
      <c r="H4" s="133" t="s">
        <v>211</v>
      </c>
      <c r="I4" s="133"/>
    </row>
    <row r="5" spans="1:152" ht="165.75" customHeight="1" x14ac:dyDescent="0.2">
      <c r="A5" s="131"/>
      <c r="B5" s="131"/>
      <c r="C5" s="130"/>
      <c r="D5" s="128" t="s">
        <v>210</v>
      </c>
      <c r="E5" s="129" t="s">
        <v>209</v>
      </c>
      <c r="F5" s="128" t="s">
        <v>208</v>
      </c>
      <c r="G5" s="127"/>
      <c r="H5" s="126" t="s">
        <v>207</v>
      </c>
      <c r="I5" s="126" t="s">
        <v>206</v>
      </c>
    </row>
    <row r="6" spans="1:152" x14ac:dyDescent="0.2">
      <c r="A6" s="124">
        <v>1</v>
      </c>
      <c r="B6" s="124">
        <v>2</v>
      </c>
      <c r="C6" s="124">
        <v>3</v>
      </c>
      <c r="D6" s="125">
        <v>4</v>
      </c>
      <c r="E6" s="124">
        <v>5</v>
      </c>
      <c r="F6" s="124">
        <v>6</v>
      </c>
      <c r="G6" s="124">
        <v>7</v>
      </c>
      <c r="H6" s="123">
        <v>8</v>
      </c>
      <c r="I6" s="123">
        <v>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</row>
    <row r="7" spans="1:152" s="120" customFormat="1" ht="18.75" x14ac:dyDescent="0.3">
      <c r="A7" s="122"/>
      <c r="B7" s="121"/>
      <c r="C7" s="69" t="s">
        <v>205</v>
      </c>
      <c r="D7" s="69"/>
      <c r="E7" s="69"/>
      <c r="F7" s="69"/>
      <c r="G7" s="69"/>
      <c r="H7" s="69"/>
      <c r="I7" s="69"/>
    </row>
    <row r="8" spans="1:152" ht="14.25" customHeight="1" x14ac:dyDescent="0.25">
      <c r="A8" s="77">
        <v>1</v>
      </c>
      <c r="B8" s="119">
        <v>10000</v>
      </c>
      <c r="C8" s="75" t="s">
        <v>204</v>
      </c>
      <c r="D8" s="74">
        <f>D9+D12+D14+D18+D19+D20+D24+D26+D29+D33+D34</f>
        <v>157924</v>
      </c>
      <c r="E8" s="74">
        <f>E9+E12+E14+E18+E19+E20+E24+E26+E29+E33+E34</f>
        <v>158124</v>
      </c>
      <c r="F8" s="74">
        <f>F9+F12+F14+F18+F19+F20+F24+F26+F29+F33+F34</f>
        <v>73127.899999999994</v>
      </c>
      <c r="G8" s="74">
        <f>G9+G12+G14+G18+G19+G20+G24+G26+G29+G33+G34</f>
        <v>53731.69999999999</v>
      </c>
      <c r="H8" s="71">
        <f>G8/E8*100</f>
        <v>33.980736637069633</v>
      </c>
      <c r="I8" s="71">
        <f>G8/F8*100</f>
        <v>73.476333930004827</v>
      </c>
    </row>
    <row r="9" spans="1:152" ht="15.75" x14ac:dyDescent="0.25">
      <c r="A9" s="83"/>
      <c r="B9" s="38">
        <v>10100</v>
      </c>
      <c r="C9" s="118" t="s">
        <v>203</v>
      </c>
      <c r="D9" s="117">
        <f>D10+D11</f>
        <v>140529.1</v>
      </c>
      <c r="E9" s="117">
        <f>E10+E11</f>
        <v>140529.1</v>
      </c>
      <c r="F9" s="117">
        <f>F10+F11</f>
        <v>64396.800000000003</v>
      </c>
      <c r="G9" s="117">
        <f>G10+G11</f>
        <v>46515.799999999996</v>
      </c>
      <c r="H9" s="71">
        <f>G9/E9*100</f>
        <v>33.100475275227687</v>
      </c>
      <c r="I9" s="71">
        <f>G9/F9*100</f>
        <v>72.233092327569054</v>
      </c>
    </row>
    <row r="10" spans="1:152" ht="15" x14ac:dyDescent="0.25">
      <c r="A10" s="83"/>
      <c r="B10" s="30"/>
      <c r="C10" s="113" t="s">
        <v>202</v>
      </c>
      <c r="D10" s="79">
        <v>847.5</v>
      </c>
      <c r="E10" s="79">
        <v>847.5</v>
      </c>
      <c r="F10" s="79">
        <v>314.89999999999998</v>
      </c>
      <c r="G10" s="80">
        <v>3498.1</v>
      </c>
      <c r="H10" s="78">
        <f>G10/E10*100</f>
        <v>412.75516224188789</v>
      </c>
      <c r="I10" s="78">
        <f>G10/F10*100</f>
        <v>1110.8605906637029</v>
      </c>
    </row>
    <row r="11" spans="1:152" ht="15" x14ac:dyDescent="0.25">
      <c r="A11" s="83"/>
      <c r="B11" s="30"/>
      <c r="C11" s="113" t="s">
        <v>201</v>
      </c>
      <c r="D11" s="79">
        <v>139681.60000000001</v>
      </c>
      <c r="E11" s="79">
        <v>139681.60000000001</v>
      </c>
      <c r="F11" s="79">
        <v>64081.9</v>
      </c>
      <c r="G11" s="80">
        <v>43017.7</v>
      </c>
      <c r="H11" s="78">
        <f>G11/E11*100</f>
        <v>30.796969679614207</v>
      </c>
      <c r="I11" s="78">
        <f>G11/F11*100</f>
        <v>67.129251785605604</v>
      </c>
    </row>
    <row r="12" spans="1:152" ht="45" customHeight="1" x14ac:dyDescent="0.25">
      <c r="A12" s="83"/>
      <c r="B12" s="38">
        <v>10302</v>
      </c>
      <c r="C12" s="73" t="s">
        <v>200</v>
      </c>
      <c r="D12" s="72">
        <f>D13</f>
        <v>26.5</v>
      </c>
      <c r="E12" s="72">
        <f>E13</f>
        <v>26.5</v>
      </c>
      <c r="F12" s="72">
        <f>F13</f>
        <v>13.2</v>
      </c>
      <c r="G12" s="72">
        <f>G13</f>
        <v>6.7</v>
      </c>
      <c r="H12" s="71">
        <f>G12/E12*100</f>
        <v>25.283018867924529</v>
      </c>
      <c r="I12" s="71">
        <f>G12/F12*100</f>
        <v>50.757575757575758</v>
      </c>
    </row>
    <row r="13" spans="1:152" ht="45" x14ac:dyDescent="0.25">
      <c r="A13" s="83"/>
      <c r="B13" s="30"/>
      <c r="C13" s="116" t="s">
        <v>199</v>
      </c>
      <c r="D13" s="79">
        <v>26.5</v>
      </c>
      <c r="E13" s="79">
        <v>26.5</v>
      </c>
      <c r="F13" s="79">
        <v>13.2</v>
      </c>
      <c r="G13" s="80">
        <v>6.7</v>
      </c>
      <c r="H13" s="78">
        <f>G13/E13*100</f>
        <v>25.283018867924529</v>
      </c>
      <c r="I13" s="78">
        <f>G13/F13*100</f>
        <v>50.757575757575758</v>
      </c>
    </row>
    <row r="14" spans="1:152" ht="17.25" customHeight="1" x14ac:dyDescent="0.25">
      <c r="A14" s="83"/>
      <c r="B14" s="38">
        <v>10500</v>
      </c>
      <c r="C14" s="115" t="s">
        <v>198</v>
      </c>
      <c r="D14" s="72">
        <f>D15+D16+D17</f>
        <v>4357.8</v>
      </c>
      <c r="E14" s="72">
        <f>E15+E16+E17</f>
        <v>4357.8</v>
      </c>
      <c r="F14" s="72">
        <f>F15+F16+F17</f>
        <v>2338.9</v>
      </c>
      <c r="G14" s="72">
        <f>G15+G16+G17</f>
        <v>2819.6000000000004</v>
      </c>
      <c r="H14" s="71">
        <f>G14/E14*100</f>
        <v>64.702372756895684</v>
      </c>
      <c r="I14" s="71">
        <f>G14/F14*100</f>
        <v>120.5523964256702</v>
      </c>
    </row>
    <row r="15" spans="1:152" ht="28.5" customHeight="1" x14ac:dyDescent="0.25">
      <c r="A15" s="83"/>
      <c r="B15" s="30"/>
      <c r="C15" s="106" t="s">
        <v>197</v>
      </c>
      <c r="D15" s="79">
        <v>2980</v>
      </c>
      <c r="E15" s="79">
        <v>2980</v>
      </c>
      <c r="F15" s="79">
        <v>1450</v>
      </c>
      <c r="G15" s="79">
        <v>1381.7</v>
      </c>
      <c r="H15" s="78">
        <f>G15/E15*100</f>
        <v>46.365771812080538</v>
      </c>
      <c r="I15" s="78">
        <f>G15/F15*100</f>
        <v>95.289655172413802</v>
      </c>
    </row>
    <row r="16" spans="1:152" ht="15" x14ac:dyDescent="0.25">
      <c r="A16" s="83"/>
      <c r="B16" s="30"/>
      <c r="C16" s="106" t="s">
        <v>196</v>
      </c>
      <c r="D16" s="79">
        <v>1361</v>
      </c>
      <c r="E16" s="79">
        <v>1361</v>
      </c>
      <c r="F16" s="79">
        <v>880.5</v>
      </c>
      <c r="G16" s="80">
        <v>1407.6</v>
      </c>
      <c r="H16" s="78">
        <f>G16/E16*100</f>
        <v>103.42395297575311</v>
      </c>
      <c r="I16" s="78">
        <f>G16/F16*100</f>
        <v>159.86371379897784</v>
      </c>
    </row>
    <row r="17" spans="1:9" ht="30" x14ac:dyDescent="0.25">
      <c r="A17" s="83"/>
      <c r="B17" s="30"/>
      <c r="C17" s="99" t="s">
        <v>195</v>
      </c>
      <c r="D17" s="79">
        <v>16.8</v>
      </c>
      <c r="E17" s="79">
        <v>16.8</v>
      </c>
      <c r="F17" s="79">
        <v>8.4</v>
      </c>
      <c r="G17" s="80">
        <v>30.3</v>
      </c>
      <c r="H17" s="78">
        <f>G17/E17*100</f>
        <v>180.35714285714286</v>
      </c>
      <c r="I17" s="78">
        <f>G17/F17*100</f>
        <v>360.71428571428572</v>
      </c>
    </row>
    <row r="18" spans="1:9" ht="15.75" x14ac:dyDescent="0.25">
      <c r="A18" s="83"/>
      <c r="B18" s="38">
        <v>10800</v>
      </c>
      <c r="C18" s="73" t="s">
        <v>194</v>
      </c>
      <c r="D18" s="72">
        <v>0</v>
      </c>
      <c r="E18" s="72">
        <v>0</v>
      </c>
      <c r="F18" s="72">
        <v>0</v>
      </c>
      <c r="G18" s="72">
        <v>8.8000000000000007</v>
      </c>
      <c r="H18" s="71">
        <v>0</v>
      </c>
      <c r="I18" s="71">
        <v>0</v>
      </c>
    </row>
    <row r="19" spans="1:9" ht="48.75" customHeight="1" x14ac:dyDescent="0.25">
      <c r="A19" s="83"/>
      <c r="B19" s="38">
        <v>10900</v>
      </c>
      <c r="C19" s="73" t="s">
        <v>193</v>
      </c>
      <c r="D19" s="72">
        <v>0</v>
      </c>
      <c r="E19" s="72">
        <v>0</v>
      </c>
      <c r="F19" s="72">
        <v>0</v>
      </c>
      <c r="G19" s="72">
        <v>0</v>
      </c>
      <c r="H19" s="71">
        <v>0</v>
      </c>
      <c r="I19" s="71">
        <v>0</v>
      </c>
    </row>
    <row r="20" spans="1:9" ht="47.25" customHeight="1" x14ac:dyDescent="0.25">
      <c r="A20" s="83"/>
      <c r="B20" s="38">
        <v>11100</v>
      </c>
      <c r="C20" s="73" t="s">
        <v>192</v>
      </c>
      <c r="D20" s="72">
        <f>D21</f>
        <v>9213.6</v>
      </c>
      <c r="E20" s="72">
        <f>E21</f>
        <v>9213.6</v>
      </c>
      <c r="F20" s="72">
        <f>F21</f>
        <v>4754</v>
      </c>
      <c r="G20" s="72">
        <f>G21</f>
        <v>3352.5</v>
      </c>
      <c r="H20" s="71">
        <f>G20/E20*100</f>
        <v>36.386428757488929</v>
      </c>
      <c r="I20" s="71">
        <f>G20/F20*100</f>
        <v>70.519562473706358</v>
      </c>
    </row>
    <row r="21" spans="1:9" s="5" customFormat="1" ht="89.25" customHeight="1" x14ac:dyDescent="0.25">
      <c r="A21" s="83"/>
      <c r="B21" s="30"/>
      <c r="C21" s="106" t="s">
        <v>191</v>
      </c>
      <c r="D21" s="79">
        <f>D22+D23</f>
        <v>9213.6</v>
      </c>
      <c r="E21" s="79">
        <f>E22+E23</f>
        <v>9213.6</v>
      </c>
      <c r="F21" s="79">
        <f>F22+F23</f>
        <v>4754</v>
      </c>
      <c r="G21" s="79">
        <f>G22+G23</f>
        <v>3352.5</v>
      </c>
      <c r="H21" s="78">
        <f>G21/E21*100</f>
        <v>36.386428757488929</v>
      </c>
      <c r="I21" s="78">
        <f>H21/F21*100</f>
        <v>0.76538554391015834</v>
      </c>
    </row>
    <row r="22" spans="1:9" ht="90.75" customHeight="1" x14ac:dyDescent="0.25">
      <c r="A22" s="83"/>
      <c r="B22" s="30"/>
      <c r="C22" s="106" t="s">
        <v>190</v>
      </c>
      <c r="D22" s="79">
        <v>6507.6</v>
      </c>
      <c r="E22" s="79">
        <v>6507.6</v>
      </c>
      <c r="F22" s="79">
        <v>3188</v>
      </c>
      <c r="G22" s="80">
        <v>2058.6999999999998</v>
      </c>
      <c r="H22" s="78">
        <f>G22/E22*100</f>
        <v>31.635318704284217</v>
      </c>
      <c r="I22" s="78">
        <f>G22/F22*100</f>
        <v>64.576537013801754</v>
      </c>
    </row>
    <row r="23" spans="1:9" ht="66.75" customHeight="1" x14ac:dyDescent="0.25">
      <c r="A23" s="83"/>
      <c r="B23" s="30"/>
      <c r="C23" s="114" t="s">
        <v>189</v>
      </c>
      <c r="D23" s="79">
        <v>2706</v>
      </c>
      <c r="E23" s="79">
        <v>2706</v>
      </c>
      <c r="F23" s="79">
        <v>1566</v>
      </c>
      <c r="G23" s="80">
        <v>1293.8</v>
      </c>
      <c r="H23" s="78">
        <f>G23/E23*100</f>
        <v>47.812269031781227</v>
      </c>
      <c r="I23" s="78">
        <f>G23/F23*100</f>
        <v>82.618135376756058</v>
      </c>
    </row>
    <row r="24" spans="1:9" ht="30.75" customHeight="1" x14ac:dyDescent="0.25">
      <c r="A24" s="83"/>
      <c r="B24" s="38">
        <v>11200</v>
      </c>
      <c r="C24" s="73" t="s">
        <v>188</v>
      </c>
      <c r="D24" s="72">
        <f>D25</f>
        <v>1230</v>
      </c>
      <c r="E24" s="72">
        <f>E25</f>
        <v>1230</v>
      </c>
      <c r="F24" s="72">
        <f>F25</f>
        <v>495</v>
      </c>
      <c r="G24" s="72">
        <f>G25</f>
        <v>262.2</v>
      </c>
      <c r="H24" s="71">
        <f>G24/E24*100</f>
        <v>21.317073170731707</v>
      </c>
      <c r="I24" s="71">
        <f>G24/F24*100</f>
        <v>52.969696969696969</v>
      </c>
    </row>
    <row r="25" spans="1:9" ht="30" x14ac:dyDescent="0.25">
      <c r="A25" s="83"/>
      <c r="B25" s="30"/>
      <c r="C25" s="106" t="s">
        <v>187</v>
      </c>
      <c r="D25" s="79">
        <v>1230</v>
      </c>
      <c r="E25" s="79">
        <v>1230</v>
      </c>
      <c r="F25" s="79">
        <v>495</v>
      </c>
      <c r="G25" s="80">
        <v>262.2</v>
      </c>
      <c r="H25" s="78">
        <f>G25/E25*100</f>
        <v>21.317073170731707</v>
      </c>
      <c r="I25" s="78">
        <f>G25/F25*100</f>
        <v>52.969696969696969</v>
      </c>
    </row>
    <row r="26" spans="1:9" ht="43.5" x14ac:dyDescent="0.25">
      <c r="A26" s="83"/>
      <c r="B26" s="38">
        <v>11300</v>
      </c>
      <c r="C26" s="73" t="s">
        <v>186</v>
      </c>
      <c r="D26" s="72">
        <f>D27+D28</f>
        <v>0</v>
      </c>
      <c r="E26" s="72">
        <f>E27+E28</f>
        <v>89.1</v>
      </c>
      <c r="F26" s="72">
        <f>F27+F28</f>
        <v>89.1</v>
      </c>
      <c r="G26" s="72">
        <f>G27+G28</f>
        <v>0</v>
      </c>
      <c r="H26" s="71">
        <f>G26/E26*100</f>
        <v>0</v>
      </c>
      <c r="I26" s="71">
        <f>G26/F26*100</f>
        <v>0</v>
      </c>
    </row>
    <row r="27" spans="1:9" ht="15" x14ac:dyDescent="0.25">
      <c r="A27" s="83"/>
      <c r="B27" s="30"/>
      <c r="C27" s="106" t="s">
        <v>185</v>
      </c>
      <c r="D27" s="79">
        <v>0</v>
      </c>
      <c r="E27" s="79">
        <v>0</v>
      </c>
      <c r="F27" s="79">
        <v>0</v>
      </c>
      <c r="G27" s="79">
        <v>0</v>
      </c>
      <c r="H27" s="78">
        <v>0</v>
      </c>
      <c r="I27" s="78">
        <v>0</v>
      </c>
    </row>
    <row r="28" spans="1:9" ht="15" x14ac:dyDescent="0.25">
      <c r="A28" s="83"/>
      <c r="B28" s="30"/>
      <c r="C28" s="106" t="s">
        <v>184</v>
      </c>
      <c r="D28" s="79">
        <v>0</v>
      </c>
      <c r="E28" s="79">
        <v>89.1</v>
      </c>
      <c r="F28" s="79">
        <v>89.1</v>
      </c>
      <c r="G28" s="79">
        <v>0</v>
      </c>
      <c r="H28" s="78">
        <f>G28/E28*100</f>
        <v>0</v>
      </c>
      <c r="I28" s="78">
        <f>G28/F28*100</f>
        <v>0</v>
      </c>
    </row>
    <row r="29" spans="1:9" ht="33.75" customHeight="1" x14ac:dyDescent="0.25">
      <c r="A29" s="83"/>
      <c r="B29" s="38">
        <v>11400</v>
      </c>
      <c r="C29" s="73" t="s">
        <v>183</v>
      </c>
      <c r="D29" s="72">
        <f>D30+D31+D32</f>
        <v>360</v>
      </c>
      <c r="E29" s="72">
        <f>E30+E31+E32</f>
        <v>360</v>
      </c>
      <c r="F29" s="72">
        <f>F30+F31+F32</f>
        <v>0</v>
      </c>
      <c r="G29" s="72">
        <f>G30+G31+G32</f>
        <v>85.7</v>
      </c>
      <c r="H29" s="71">
        <f>G29/E29*100</f>
        <v>23.805555555555557</v>
      </c>
      <c r="I29" s="71">
        <v>0</v>
      </c>
    </row>
    <row r="30" spans="1:9" ht="15" x14ac:dyDescent="0.25">
      <c r="A30" s="83"/>
      <c r="B30" s="30"/>
      <c r="C30" s="106" t="s">
        <v>182</v>
      </c>
      <c r="D30" s="79">
        <v>0</v>
      </c>
      <c r="E30" s="79">
        <v>0</v>
      </c>
      <c r="F30" s="79">
        <v>0</v>
      </c>
      <c r="G30" s="79">
        <v>0</v>
      </c>
      <c r="H30" s="78">
        <v>0</v>
      </c>
      <c r="I30" s="78">
        <v>0</v>
      </c>
    </row>
    <row r="31" spans="1:9" ht="45" x14ac:dyDescent="0.25">
      <c r="A31" s="83"/>
      <c r="B31" s="30"/>
      <c r="C31" s="114" t="s">
        <v>181</v>
      </c>
      <c r="D31" s="79">
        <v>360</v>
      </c>
      <c r="E31" s="79">
        <v>360</v>
      </c>
      <c r="F31" s="79">
        <v>0</v>
      </c>
      <c r="G31" s="79">
        <v>40.6</v>
      </c>
      <c r="H31" s="78">
        <f>G31/E31*100</f>
        <v>11.277777777777779</v>
      </c>
      <c r="I31" s="78">
        <v>0</v>
      </c>
    </row>
    <row r="32" spans="1:9" ht="45" customHeight="1" x14ac:dyDescent="0.25">
      <c r="A32" s="83"/>
      <c r="B32" s="30"/>
      <c r="C32" s="114" t="s">
        <v>180</v>
      </c>
      <c r="D32" s="79">
        <v>0</v>
      </c>
      <c r="E32" s="79">
        <v>0</v>
      </c>
      <c r="F32" s="79">
        <v>0</v>
      </c>
      <c r="G32" s="79">
        <v>45.1</v>
      </c>
      <c r="H32" s="78">
        <v>0</v>
      </c>
      <c r="I32" s="78">
        <v>0</v>
      </c>
    </row>
    <row r="33" spans="1:11" ht="29.25" x14ac:dyDescent="0.25">
      <c r="A33" s="83"/>
      <c r="B33" s="38">
        <v>11600</v>
      </c>
      <c r="C33" s="73" t="s">
        <v>179</v>
      </c>
      <c r="D33" s="72">
        <v>2207</v>
      </c>
      <c r="E33" s="72">
        <v>2207</v>
      </c>
      <c r="F33" s="72">
        <v>930</v>
      </c>
      <c r="G33" s="72">
        <v>623.79999999999995</v>
      </c>
      <c r="H33" s="71">
        <f>G33/E33*100</f>
        <v>28.26461259628455</v>
      </c>
      <c r="I33" s="71">
        <f>G33/F33*100</f>
        <v>67.075268817204289</v>
      </c>
    </row>
    <row r="34" spans="1:11" ht="15.75" x14ac:dyDescent="0.25">
      <c r="A34" s="83"/>
      <c r="B34" s="38">
        <v>11700</v>
      </c>
      <c r="C34" s="73" t="s">
        <v>178</v>
      </c>
      <c r="D34" s="72">
        <f>D35+D36</f>
        <v>0</v>
      </c>
      <c r="E34" s="72">
        <f>E35+E36</f>
        <v>110.9</v>
      </c>
      <c r="F34" s="72">
        <f>F35+F36</f>
        <v>110.9</v>
      </c>
      <c r="G34" s="72">
        <f>G35+G36</f>
        <v>56.6</v>
      </c>
      <c r="H34" s="71">
        <f>G34/E34*100</f>
        <v>51.036970243462576</v>
      </c>
      <c r="I34" s="71">
        <f>G34/F34*100</f>
        <v>51.036970243462576</v>
      </c>
    </row>
    <row r="35" spans="1:11" ht="15" customHeight="1" x14ac:dyDescent="0.25">
      <c r="A35" s="83"/>
      <c r="B35" s="30"/>
      <c r="C35" s="113" t="s">
        <v>177</v>
      </c>
      <c r="D35" s="79">
        <v>0</v>
      </c>
      <c r="E35" s="79">
        <v>0</v>
      </c>
      <c r="F35" s="79">
        <v>0</v>
      </c>
      <c r="G35" s="79">
        <v>-2.6</v>
      </c>
      <c r="H35" s="78">
        <v>0</v>
      </c>
      <c r="I35" s="78">
        <v>0</v>
      </c>
    </row>
    <row r="36" spans="1:11" ht="17.25" customHeight="1" x14ac:dyDescent="0.25">
      <c r="A36" s="83"/>
      <c r="B36" s="30"/>
      <c r="C36" s="113" t="s">
        <v>176</v>
      </c>
      <c r="D36" s="79">
        <v>0</v>
      </c>
      <c r="E36" s="79">
        <v>110.9</v>
      </c>
      <c r="F36" s="79">
        <v>110.9</v>
      </c>
      <c r="G36" s="79">
        <v>59.2</v>
      </c>
      <c r="H36" s="78">
        <f>G36/E36*100</f>
        <v>53.381424706943193</v>
      </c>
      <c r="I36" s="78">
        <f>G36/F36*100</f>
        <v>53.381424706943193</v>
      </c>
    </row>
    <row r="37" spans="1:11" ht="18" customHeight="1" x14ac:dyDescent="0.25">
      <c r="A37" s="77">
        <v>2</v>
      </c>
      <c r="B37" s="77">
        <v>20000</v>
      </c>
      <c r="C37" s="75" t="s">
        <v>175</v>
      </c>
      <c r="D37" s="74">
        <f>D38+D70+D72</f>
        <v>622508.19999999995</v>
      </c>
      <c r="E37" s="74">
        <f>E38+E70+E72</f>
        <v>630363.60000000021</v>
      </c>
      <c r="F37" s="74">
        <f>F38+F70+F72</f>
        <v>301630.29999999993</v>
      </c>
      <c r="G37" s="74">
        <f>G38+G70+G72</f>
        <v>218863.3</v>
      </c>
      <c r="H37" s="71">
        <f>G37/E37*100</f>
        <v>34.720167852331564</v>
      </c>
      <c r="I37" s="71">
        <f>G37/F37*100</f>
        <v>72.560117468304753</v>
      </c>
    </row>
    <row r="38" spans="1:11" ht="47.25" x14ac:dyDescent="0.25">
      <c r="A38" s="112"/>
      <c r="B38" s="112">
        <v>20200</v>
      </c>
      <c r="C38" s="111" t="s">
        <v>174</v>
      </c>
      <c r="D38" s="110">
        <f>D40+D42+D58+D68</f>
        <v>622508.19999999995</v>
      </c>
      <c r="E38" s="110">
        <f>E40+E42+E58+E68</f>
        <v>630736.50000000012</v>
      </c>
      <c r="F38" s="110">
        <f>F40+F42+F58+F68</f>
        <v>302003.19999999995</v>
      </c>
      <c r="G38" s="110">
        <f>G40+G42+G58+G68</f>
        <v>219001.3</v>
      </c>
      <c r="H38" s="71">
        <f>G38/E38*100</f>
        <v>34.721520000824427</v>
      </c>
      <c r="I38" s="71">
        <f>G38/F38*100</f>
        <v>72.516218371196075</v>
      </c>
      <c r="K38" s="109"/>
    </row>
    <row r="39" spans="1:11" ht="15.75" x14ac:dyDescent="0.25">
      <c r="A39" s="77"/>
      <c r="B39" s="76"/>
      <c r="C39" s="108" t="s">
        <v>110</v>
      </c>
      <c r="D39" s="96"/>
      <c r="E39" s="96"/>
      <c r="F39" s="96"/>
      <c r="G39" s="107"/>
      <c r="H39" s="71"/>
      <c r="I39" s="71"/>
    </row>
    <row r="40" spans="1:11" ht="30" customHeight="1" x14ac:dyDescent="0.25">
      <c r="A40" s="31"/>
      <c r="B40" s="31">
        <v>20201</v>
      </c>
      <c r="C40" s="73" t="s">
        <v>173</v>
      </c>
      <c r="D40" s="72">
        <f>D41</f>
        <v>174090.2</v>
      </c>
      <c r="E40" s="72">
        <f>E41</f>
        <v>174090.2</v>
      </c>
      <c r="F40" s="72">
        <f>F41</f>
        <v>89069.8</v>
      </c>
      <c r="G40" s="72">
        <f>G41</f>
        <v>57742.9</v>
      </c>
      <c r="H40" s="71">
        <f>G40/E40*100</f>
        <v>33.168380529173959</v>
      </c>
      <c r="I40" s="71">
        <f>G40/F40*100</f>
        <v>64.828819644817884</v>
      </c>
    </row>
    <row r="41" spans="1:11" ht="30" x14ac:dyDescent="0.25">
      <c r="A41" s="31"/>
      <c r="B41" s="83"/>
      <c r="C41" s="106" t="s">
        <v>172</v>
      </c>
      <c r="D41" s="79">
        <v>174090.2</v>
      </c>
      <c r="E41" s="90">
        <v>174090.2</v>
      </c>
      <c r="F41" s="90">
        <v>89069.8</v>
      </c>
      <c r="G41" s="80">
        <v>57742.9</v>
      </c>
      <c r="H41" s="78">
        <f>G41/E41*100</f>
        <v>33.168380529173959</v>
      </c>
      <c r="I41" s="78">
        <f>G41/F41*100</f>
        <v>64.828819644817884</v>
      </c>
    </row>
    <row r="42" spans="1:11" ht="30.75" customHeight="1" x14ac:dyDescent="0.25">
      <c r="A42" s="31"/>
      <c r="B42" s="31">
        <v>20202</v>
      </c>
      <c r="C42" s="73" t="s">
        <v>171</v>
      </c>
      <c r="D42" s="72">
        <f>D43</f>
        <v>2032.7000000000003</v>
      </c>
      <c r="E42" s="72">
        <f>E43</f>
        <v>15580.199999999997</v>
      </c>
      <c r="F42" s="72">
        <f>F43</f>
        <v>6150</v>
      </c>
      <c r="G42" s="72">
        <f>G43</f>
        <v>2659.6</v>
      </c>
      <c r="H42" s="71">
        <f>G42/E42*100</f>
        <v>17.070384205594284</v>
      </c>
      <c r="I42" s="71">
        <f>G42/F42*100</f>
        <v>43.24552845528455</v>
      </c>
    </row>
    <row r="43" spans="1:11" ht="30.75" customHeight="1" x14ac:dyDescent="0.25">
      <c r="A43" s="31"/>
      <c r="B43" s="105">
        <v>20202999</v>
      </c>
      <c r="C43" s="73" t="s">
        <v>170</v>
      </c>
      <c r="D43" s="104">
        <f>D44+D45+D46+D47+D48+D49+D50+D51+D52+D53+D54+D55+D56+D57</f>
        <v>2032.7000000000003</v>
      </c>
      <c r="E43" s="104">
        <f>E44+E45+E46+E47+E48+E49+E50+E51+E52+E53+E54+E55+E56+E57</f>
        <v>15580.199999999997</v>
      </c>
      <c r="F43" s="104">
        <f>F44+F45+F46+F47+F48+F49+F50+F51+F52+F53+F54+F55+F56+F57</f>
        <v>6150</v>
      </c>
      <c r="G43" s="104">
        <f>G44+G45+G46+G47+G48+G49+G50+G51+G52+G53+G54+G55+G56+G57</f>
        <v>2659.6</v>
      </c>
      <c r="H43" s="71">
        <f>G43/E43*100</f>
        <v>17.070384205594284</v>
      </c>
      <c r="I43" s="71">
        <f>G43/F43*100</f>
        <v>43.24552845528455</v>
      </c>
    </row>
    <row r="44" spans="1:11" ht="60" customHeight="1" x14ac:dyDescent="0.25">
      <c r="A44" s="31"/>
      <c r="B44" s="97">
        <v>1021</v>
      </c>
      <c r="C44" s="29" t="s">
        <v>169</v>
      </c>
      <c r="D44" s="96">
        <v>0</v>
      </c>
      <c r="E44" s="96">
        <v>5020</v>
      </c>
      <c r="F44" s="96">
        <v>3346</v>
      </c>
      <c r="G44" s="96">
        <v>1673</v>
      </c>
      <c r="H44" s="78">
        <f>G44/E44*100</f>
        <v>33.326693227091639</v>
      </c>
      <c r="I44" s="78">
        <f>G44/F44*100</f>
        <v>50</v>
      </c>
    </row>
    <row r="45" spans="1:11" ht="61.5" customHeight="1" x14ac:dyDescent="0.25">
      <c r="A45" s="31"/>
      <c r="B45" s="97">
        <v>7421</v>
      </c>
      <c r="C45" s="103" t="s">
        <v>168</v>
      </c>
      <c r="D45" s="96">
        <v>0</v>
      </c>
      <c r="E45" s="96">
        <v>2848.5</v>
      </c>
      <c r="F45" s="96">
        <v>0</v>
      </c>
      <c r="G45" s="96">
        <v>0</v>
      </c>
      <c r="H45" s="78">
        <f>G45/E45*100</f>
        <v>0</v>
      </c>
      <c r="I45" s="78">
        <v>0</v>
      </c>
    </row>
    <row r="46" spans="1:11" ht="73.5" customHeight="1" x14ac:dyDescent="0.25">
      <c r="A46" s="31"/>
      <c r="B46" s="101" t="s">
        <v>167</v>
      </c>
      <c r="C46" s="99" t="s">
        <v>166</v>
      </c>
      <c r="D46" s="96">
        <v>0</v>
      </c>
      <c r="E46" s="96">
        <v>95.9</v>
      </c>
      <c r="F46" s="96">
        <v>28.8</v>
      </c>
      <c r="G46" s="96">
        <v>0</v>
      </c>
      <c r="H46" s="78">
        <v>0</v>
      </c>
      <c r="I46" s="78">
        <v>0</v>
      </c>
    </row>
    <row r="47" spans="1:11" ht="60" customHeight="1" x14ac:dyDescent="0.25">
      <c r="A47" s="31"/>
      <c r="B47" s="101" t="s">
        <v>165</v>
      </c>
      <c r="C47" s="102" t="s">
        <v>164</v>
      </c>
      <c r="D47" s="96">
        <v>590.4</v>
      </c>
      <c r="E47" s="96">
        <v>590.4</v>
      </c>
      <c r="F47" s="96">
        <v>590.4</v>
      </c>
      <c r="G47" s="96">
        <v>0</v>
      </c>
      <c r="H47" s="78">
        <v>0</v>
      </c>
      <c r="I47" s="78">
        <v>0</v>
      </c>
    </row>
    <row r="48" spans="1:11" ht="90" customHeight="1" x14ac:dyDescent="0.25">
      <c r="A48" s="31"/>
      <c r="B48" s="101" t="s">
        <v>163</v>
      </c>
      <c r="C48" s="99" t="s">
        <v>162</v>
      </c>
      <c r="D48" s="96">
        <v>0</v>
      </c>
      <c r="E48" s="96">
        <v>300</v>
      </c>
      <c r="F48" s="96">
        <v>90</v>
      </c>
      <c r="G48" s="96">
        <v>0</v>
      </c>
      <c r="H48" s="78">
        <v>0</v>
      </c>
      <c r="I48" s="78">
        <v>0</v>
      </c>
    </row>
    <row r="49" spans="1:11" ht="103.5" customHeight="1" x14ac:dyDescent="0.25">
      <c r="A49" s="31"/>
      <c r="B49" s="101" t="s">
        <v>161</v>
      </c>
      <c r="C49" s="99" t="s">
        <v>160</v>
      </c>
      <c r="D49" s="96">
        <v>0</v>
      </c>
      <c r="E49" s="96">
        <v>36</v>
      </c>
      <c r="F49" s="96">
        <v>36</v>
      </c>
      <c r="G49" s="96">
        <v>0</v>
      </c>
      <c r="H49" s="78">
        <v>0</v>
      </c>
      <c r="I49" s="78">
        <v>0</v>
      </c>
    </row>
    <row r="50" spans="1:11" ht="104.25" customHeight="1" x14ac:dyDescent="0.25">
      <c r="A50" s="31"/>
      <c r="B50" s="97">
        <v>7479</v>
      </c>
      <c r="C50" s="99" t="s">
        <v>159</v>
      </c>
      <c r="D50" s="100">
        <v>0</v>
      </c>
      <c r="E50" s="96">
        <v>1.8</v>
      </c>
      <c r="F50" s="96">
        <v>1.8</v>
      </c>
      <c r="G50" s="96">
        <v>0</v>
      </c>
      <c r="H50" s="78">
        <f>G50/E50*100</f>
        <v>0</v>
      </c>
      <c r="I50" s="78">
        <v>0</v>
      </c>
    </row>
    <row r="51" spans="1:11" ht="118.5" customHeight="1" x14ac:dyDescent="0.25">
      <c r="A51" s="31"/>
      <c r="B51" s="97">
        <v>7485</v>
      </c>
      <c r="C51" s="99" t="s">
        <v>158</v>
      </c>
      <c r="D51" s="96">
        <v>0</v>
      </c>
      <c r="E51" s="96">
        <v>96.5</v>
      </c>
      <c r="F51" s="96">
        <v>0</v>
      </c>
      <c r="G51" s="96">
        <v>0</v>
      </c>
      <c r="H51" s="78">
        <v>0</v>
      </c>
      <c r="I51" s="78">
        <v>0</v>
      </c>
    </row>
    <row r="52" spans="1:11" ht="102" customHeight="1" x14ac:dyDescent="0.25">
      <c r="A52" s="31"/>
      <c r="B52" s="97">
        <v>7488</v>
      </c>
      <c r="C52" s="99" t="s">
        <v>157</v>
      </c>
      <c r="D52" s="96">
        <v>0</v>
      </c>
      <c r="E52" s="96">
        <v>173.8</v>
      </c>
      <c r="F52" s="96">
        <v>0</v>
      </c>
      <c r="G52" s="96">
        <v>0</v>
      </c>
      <c r="H52" s="78">
        <v>0</v>
      </c>
      <c r="I52" s="78">
        <v>0</v>
      </c>
    </row>
    <row r="53" spans="1:11" ht="61.5" customHeight="1" x14ac:dyDescent="0.25">
      <c r="A53" s="31"/>
      <c r="B53" s="97">
        <v>7508</v>
      </c>
      <c r="C53" s="98" t="s">
        <v>156</v>
      </c>
      <c r="D53" s="96">
        <v>0</v>
      </c>
      <c r="E53" s="96">
        <v>1028.5</v>
      </c>
      <c r="F53" s="96">
        <v>0</v>
      </c>
      <c r="G53" s="96">
        <v>0</v>
      </c>
      <c r="H53" s="78">
        <v>0</v>
      </c>
      <c r="I53" s="78">
        <v>0</v>
      </c>
    </row>
    <row r="54" spans="1:11" ht="60" customHeight="1" x14ac:dyDescent="0.25">
      <c r="A54" s="31"/>
      <c r="B54" s="97">
        <v>7555</v>
      </c>
      <c r="C54" s="98" t="s">
        <v>155</v>
      </c>
      <c r="D54" s="96">
        <v>40</v>
      </c>
      <c r="E54" s="96">
        <v>40</v>
      </c>
      <c r="F54" s="96">
        <v>0</v>
      </c>
      <c r="G54" s="96">
        <v>0</v>
      </c>
      <c r="H54" s="78">
        <v>0</v>
      </c>
      <c r="I54" s="78">
        <v>0</v>
      </c>
    </row>
    <row r="55" spans="1:11" ht="87.75" customHeight="1" x14ac:dyDescent="0.25">
      <c r="A55" s="31"/>
      <c r="B55" s="97">
        <v>7558</v>
      </c>
      <c r="C55" s="95" t="s">
        <v>154</v>
      </c>
      <c r="D55" s="96">
        <v>0</v>
      </c>
      <c r="E55" s="96">
        <v>3946.5</v>
      </c>
      <c r="F55" s="96">
        <v>986.6</v>
      </c>
      <c r="G55" s="96">
        <v>986.6</v>
      </c>
      <c r="H55" s="78">
        <f>G55/E55*100</f>
        <v>24.999366527302673</v>
      </c>
      <c r="I55" s="78">
        <f>G55/F55*100</f>
        <v>100</v>
      </c>
    </row>
    <row r="56" spans="1:11" ht="72.75" customHeight="1" x14ac:dyDescent="0.25">
      <c r="A56" s="31"/>
      <c r="B56" s="97">
        <v>7582</v>
      </c>
      <c r="C56" s="95" t="s">
        <v>153</v>
      </c>
      <c r="D56" s="96">
        <v>1106.4000000000001</v>
      </c>
      <c r="E56" s="96">
        <v>1106.4000000000001</v>
      </c>
      <c r="F56" s="96">
        <v>774.5</v>
      </c>
      <c r="G56" s="96">
        <v>0</v>
      </c>
      <c r="H56" s="78">
        <v>0</v>
      </c>
      <c r="I56" s="78">
        <v>0</v>
      </c>
    </row>
    <row r="57" spans="1:11" ht="105" customHeight="1" x14ac:dyDescent="0.25">
      <c r="A57" s="31"/>
      <c r="B57" s="83">
        <v>7583</v>
      </c>
      <c r="C57" s="95" t="s">
        <v>152</v>
      </c>
      <c r="D57" s="79">
        <v>295.89999999999998</v>
      </c>
      <c r="E57" s="79">
        <v>295.89999999999998</v>
      </c>
      <c r="F57" s="79">
        <v>295.89999999999998</v>
      </c>
      <c r="G57" s="79">
        <v>0</v>
      </c>
      <c r="H57" s="78">
        <f>G57/E57*100</f>
        <v>0</v>
      </c>
      <c r="I57" s="78">
        <v>0</v>
      </c>
    </row>
    <row r="58" spans="1:11" ht="27.75" customHeight="1" x14ac:dyDescent="0.25">
      <c r="A58" s="31"/>
      <c r="B58" s="31">
        <v>20203</v>
      </c>
      <c r="C58" s="89" t="s">
        <v>151</v>
      </c>
      <c r="D58" s="72">
        <f>D59+D60+D61+D62+D63+D64+D65+D66+D67</f>
        <v>444152.3</v>
      </c>
      <c r="E58" s="72">
        <f>E59+E60+E61+E62+E63+E64+E65+E66+E67</f>
        <v>438717.80000000005</v>
      </c>
      <c r="F58" s="72">
        <f>F59+F60+F61+F62+F63+F64+F65+F66+F67</f>
        <v>205619.3</v>
      </c>
      <c r="G58" s="72">
        <f>G59+G60+G61+G62+G63+G64+G65+G66+G67</f>
        <v>157636.79999999999</v>
      </c>
      <c r="H58" s="71">
        <f>G58/E58*100</f>
        <v>35.931252390488822</v>
      </c>
      <c r="I58" s="71">
        <f>G58/F58*100</f>
        <v>76.664398721326251</v>
      </c>
    </row>
    <row r="59" spans="1:11" ht="42.75" customHeight="1" x14ac:dyDescent="0.25">
      <c r="A59" s="94" t="s">
        <v>131</v>
      </c>
      <c r="B59" s="86" t="s">
        <v>150</v>
      </c>
      <c r="C59" s="92" t="s">
        <v>149</v>
      </c>
      <c r="D59" s="79">
        <v>16036.3</v>
      </c>
      <c r="E59" s="90">
        <v>14434.5</v>
      </c>
      <c r="F59" s="90">
        <v>7650</v>
      </c>
      <c r="G59" s="90">
        <v>5400</v>
      </c>
      <c r="H59" s="78">
        <f>G59/E59*100</f>
        <v>37.410370986178947</v>
      </c>
      <c r="I59" s="78">
        <f>G59/F59*100</f>
        <v>70.588235294117652</v>
      </c>
    </row>
    <row r="60" spans="1:11" ht="15" customHeight="1" x14ac:dyDescent="0.25">
      <c r="A60" s="94"/>
      <c r="B60" s="86" t="s">
        <v>148</v>
      </c>
      <c r="C60" s="92" t="s">
        <v>147</v>
      </c>
      <c r="D60" s="79">
        <v>238.1</v>
      </c>
      <c r="E60" s="90">
        <v>284.2</v>
      </c>
      <c r="F60" s="90">
        <v>284.2</v>
      </c>
      <c r="G60" s="90">
        <v>284.2</v>
      </c>
      <c r="H60" s="78">
        <f>G60/E60*100</f>
        <v>100</v>
      </c>
      <c r="I60" s="78">
        <f>G60/F60*100</f>
        <v>100</v>
      </c>
    </row>
    <row r="61" spans="1:11" ht="30" customHeight="1" x14ac:dyDescent="0.25">
      <c r="A61" s="94"/>
      <c r="B61" s="86" t="s">
        <v>146</v>
      </c>
      <c r="C61" s="92" t="s">
        <v>145</v>
      </c>
      <c r="D61" s="79">
        <v>8.6999999999999993</v>
      </c>
      <c r="E61" s="90">
        <v>8.6999999999999993</v>
      </c>
      <c r="F61" s="90">
        <v>0</v>
      </c>
      <c r="G61" s="90">
        <v>0</v>
      </c>
      <c r="H61" s="78">
        <f>G61/E61*100</f>
        <v>0</v>
      </c>
      <c r="I61" s="78">
        <v>0</v>
      </c>
      <c r="K61" s="93"/>
    </row>
    <row r="62" spans="1:11" ht="58.5" customHeight="1" x14ac:dyDescent="0.25">
      <c r="A62" s="94"/>
      <c r="B62" s="86" t="s">
        <v>144</v>
      </c>
      <c r="C62" s="92" t="s">
        <v>143</v>
      </c>
      <c r="D62" s="79">
        <v>2020.8</v>
      </c>
      <c r="E62" s="90">
        <v>2020.8</v>
      </c>
      <c r="F62" s="90">
        <v>1010.4</v>
      </c>
      <c r="G62" s="90">
        <v>673.6</v>
      </c>
      <c r="H62" s="78">
        <f>G62/E62*100</f>
        <v>33.333333333333336</v>
      </c>
      <c r="I62" s="78">
        <f>G62/F62*100</f>
        <v>66.666666666666671</v>
      </c>
      <c r="K62" s="93"/>
    </row>
    <row r="63" spans="1:11" ht="44.25" customHeight="1" x14ac:dyDescent="0.25">
      <c r="A63" s="31"/>
      <c r="B63" s="86" t="s">
        <v>142</v>
      </c>
      <c r="C63" s="92" t="s">
        <v>141</v>
      </c>
      <c r="D63" s="79">
        <v>11791.4</v>
      </c>
      <c r="E63" s="90">
        <v>11791.4</v>
      </c>
      <c r="F63" s="90">
        <v>6195</v>
      </c>
      <c r="G63" s="90">
        <v>5214</v>
      </c>
      <c r="H63" s="78">
        <f>G63/E63*100</f>
        <v>44.218667842664992</v>
      </c>
      <c r="I63" s="78">
        <f>G63/F63*100</f>
        <v>84.164648910411614</v>
      </c>
      <c r="K63" s="93"/>
    </row>
    <row r="64" spans="1:11" ht="42.75" customHeight="1" x14ac:dyDescent="0.25">
      <c r="A64" s="31"/>
      <c r="B64" s="86" t="s">
        <v>140</v>
      </c>
      <c r="C64" s="92" t="s">
        <v>139</v>
      </c>
      <c r="D64" s="79">
        <v>406054</v>
      </c>
      <c r="E64" s="90">
        <v>406053.9</v>
      </c>
      <c r="F64" s="90">
        <v>189865.9</v>
      </c>
      <c r="G64" s="90">
        <v>145688.1</v>
      </c>
      <c r="H64" s="78">
        <f>G64/E64*100</f>
        <v>35.879005225660926</v>
      </c>
      <c r="I64" s="78">
        <f>G64/F64*100</f>
        <v>76.732104079774203</v>
      </c>
      <c r="J64" s="3"/>
      <c r="K64" s="93"/>
    </row>
    <row r="65" spans="1:9" ht="86.25" customHeight="1" x14ac:dyDescent="0.25">
      <c r="A65" s="31"/>
      <c r="B65" s="86" t="s">
        <v>138</v>
      </c>
      <c r="C65" s="92" t="s">
        <v>137</v>
      </c>
      <c r="D65" s="79">
        <v>1448.5</v>
      </c>
      <c r="E65" s="90">
        <v>1448.5</v>
      </c>
      <c r="F65" s="90">
        <v>592.9</v>
      </c>
      <c r="G65" s="90">
        <v>368.3</v>
      </c>
      <c r="H65" s="78">
        <f>G65/E65*100</f>
        <v>25.426303072143597</v>
      </c>
      <c r="I65" s="78">
        <f>G65/F65*100</f>
        <v>62.118401079440048</v>
      </c>
    </row>
    <row r="66" spans="1:9" ht="120.75" customHeight="1" x14ac:dyDescent="0.25">
      <c r="A66" s="31"/>
      <c r="B66" s="86" t="s">
        <v>136</v>
      </c>
      <c r="C66" s="91" t="s">
        <v>135</v>
      </c>
      <c r="D66" s="79">
        <v>11</v>
      </c>
      <c r="E66" s="90">
        <v>58.4</v>
      </c>
      <c r="F66" s="90">
        <v>20.9</v>
      </c>
      <c r="G66" s="90">
        <v>8.6</v>
      </c>
      <c r="H66" s="78">
        <v>0</v>
      </c>
      <c r="I66" s="78">
        <v>0</v>
      </c>
    </row>
    <row r="67" spans="1:9" ht="96.75" customHeight="1" x14ac:dyDescent="0.25">
      <c r="A67" s="31"/>
      <c r="B67" s="86" t="s">
        <v>134</v>
      </c>
      <c r="C67" s="91" t="s">
        <v>133</v>
      </c>
      <c r="D67" s="79">
        <v>6543.5</v>
      </c>
      <c r="E67" s="90">
        <v>2617.4</v>
      </c>
      <c r="F67" s="90">
        <v>0</v>
      </c>
      <c r="G67" s="90">
        <v>0</v>
      </c>
      <c r="H67" s="78">
        <v>0</v>
      </c>
      <c r="I67" s="78">
        <v>0</v>
      </c>
    </row>
    <row r="68" spans="1:9" ht="15.75" customHeight="1" x14ac:dyDescent="0.2">
      <c r="A68" s="31"/>
      <c r="B68" s="31">
        <v>20204</v>
      </c>
      <c r="C68" s="89" t="s">
        <v>132</v>
      </c>
      <c r="D68" s="72">
        <f>D69</f>
        <v>2233</v>
      </c>
      <c r="E68" s="72">
        <f>E69</f>
        <v>2348.3000000000002</v>
      </c>
      <c r="F68" s="72">
        <f>F69</f>
        <v>1164.0999999999999</v>
      </c>
      <c r="G68" s="72">
        <f>G69</f>
        <v>962</v>
      </c>
      <c r="H68" s="88">
        <f>G68/E68*100</f>
        <v>40.965805050462038</v>
      </c>
      <c r="I68" s="88">
        <f>G68/F68*100</f>
        <v>82.638948543939534</v>
      </c>
    </row>
    <row r="69" spans="1:9" ht="72" customHeight="1" x14ac:dyDescent="0.25">
      <c r="A69" s="87" t="s">
        <v>131</v>
      </c>
      <c r="B69" s="86" t="s">
        <v>130</v>
      </c>
      <c r="C69" s="85" t="s">
        <v>129</v>
      </c>
      <c r="D69" s="79">
        <v>2233</v>
      </c>
      <c r="E69" s="79">
        <v>2348.3000000000002</v>
      </c>
      <c r="F69" s="79">
        <v>1164.0999999999999</v>
      </c>
      <c r="G69" s="80">
        <v>962</v>
      </c>
      <c r="H69" s="78">
        <f>G69/E69*100</f>
        <v>40.965805050462038</v>
      </c>
      <c r="I69" s="78">
        <f>G69/F69*100</f>
        <v>82.638948543939534</v>
      </c>
    </row>
    <row r="70" spans="1:9" ht="55.5" customHeight="1" x14ac:dyDescent="0.25">
      <c r="A70" s="31"/>
      <c r="B70" s="31">
        <v>21800</v>
      </c>
      <c r="C70" s="84" t="s">
        <v>128</v>
      </c>
      <c r="D70" s="72">
        <f>D71</f>
        <v>0</v>
      </c>
      <c r="E70" s="72">
        <f>E71</f>
        <v>484.3</v>
      </c>
      <c r="F70" s="72">
        <f>F71</f>
        <v>484.3</v>
      </c>
      <c r="G70" s="72">
        <f>G71</f>
        <v>1029</v>
      </c>
      <c r="H70" s="71">
        <f>G70/E70*100</f>
        <v>212.4716085071237</v>
      </c>
      <c r="I70" s="71">
        <f>G70/F70*100</f>
        <v>212.4716085071237</v>
      </c>
    </row>
    <row r="71" spans="1:9" ht="62.25" customHeight="1" x14ac:dyDescent="0.25">
      <c r="A71" s="31"/>
      <c r="B71" s="83"/>
      <c r="C71" s="82" t="s">
        <v>127</v>
      </c>
      <c r="D71" s="81">
        <v>0</v>
      </c>
      <c r="E71" s="81">
        <v>484.3</v>
      </c>
      <c r="F71" s="80">
        <v>484.3</v>
      </c>
      <c r="G71" s="79">
        <v>1029</v>
      </c>
      <c r="H71" s="78">
        <f>G71/E71*100</f>
        <v>212.4716085071237</v>
      </c>
      <c r="I71" s="78">
        <f>G71/F71*100</f>
        <v>212.4716085071237</v>
      </c>
    </row>
    <row r="72" spans="1:9" ht="47.25" customHeight="1" x14ac:dyDescent="0.25">
      <c r="A72" s="31"/>
      <c r="B72" s="31">
        <v>21900</v>
      </c>
      <c r="C72" s="84" t="s">
        <v>126</v>
      </c>
      <c r="D72" s="72">
        <f>D73</f>
        <v>0</v>
      </c>
      <c r="E72" s="72">
        <f>E73</f>
        <v>-857.2</v>
      </c>
      <c r="F72" s="72">
        <f>F73</f>
        <v>-857.2</v>
      </c>
      <c r="G72" s="72">
        <f>G73</f>
        <v>-1167</v>
      </c>
      <c r="H72" s="71">
        <f>G72/E72*100</f>
        <v>136.14092393840409</v>
      </c>
      <c r="I72" s="71">
        <f>G72/F72*100</f>
        <v>136.14092393840409</v>
      </c>
    </row>
    <row r="73" spans="1:9" ht="45" customHeight="1" x14ac:dyDescent="0.25">
      <c r="A73" s="31"/>
      <c r="B73" s="83"/>
      <c r="C73" s="82" t="s">
        <v>125</v>
      </c>
      <c r="D73" s="81">
        <v>0</v>
      </c>
      <c r="E73" s="81">
        <v>-857.2</v>
      </c>
      <c r="F73" s="80">
        <v>-857.2</v>
      </c>
      <c r="G73" s="79">
        <v>-1167</v>
      </c>
      <c r="H73" s="78">
        <f>G73/E73*100</f>
        <v>136.14092393840409</v>
      </c>
      <c r="I73" s="78">
        <f>G73/F73*100</f>
        <v>136.14092393840409</v>
      </c>
    </row>
    <row r="74" spans="1:9" ht="15.75" x14ac:dyDescent="0.25">
      <c r="A74" s="77"/>
      <c r="B74" s="76"/>
      <c r="C74" s="75" t="s">
        <v>124</v>
      </c>
      <c r="D74" s="74">
        <f>D8+D37</f>
        <v>780432.2</v>
      </c>
      <c r="E74" s="74">
        <f>E8+E37</f>
        <v>788487.60000000021</v>
      </c>
      <c r="F74" s="74">
        <f>F8+F37</f>
        <v>374758.19999999995</v>
      </c>
      <c r="G74" s="74">
        <f>G8+G37</f>
        <v>272595</v>
      </c>
      <c r="H74" s="71">
        <f>G74/E74*100</f>
        <v>34.571881663072432</v>
      </c>
      <c r="I74" s="71">
        <f>G74/F74*100</f>
        <v>72.738902044037999</v>
      </c>
    </row>
    <row r="75" spans="1:9" ht="15.75" x14ac:dyDescent="0.25">
      <c r="A75" s="31"/>
      <c r="B75" s="31"/>
      <c r="C75" s="73" t="s">
        <v>110</v>
      </c>
      <c r="D75" s="72"/>
      <c r="E75" s="72"/>
      <c r="F75" s="72"/>
      <c r="G75" s="72"/>
      <c r="H75" s="71"/>
      <c r="I75" s="71"/>
    </row>
    <row r="76" spans="1:9" ht="15.75" customHeight="1" x14ac:dyDescent="0.25">
      <c r="A76" s="31"/>
      <c r="B76" s="31"/>
      <c r="C76" s="73" t="s">
        <v>123</v>
      </c>
      <c r="D76" s="72">
        <f>D8</f>
        <v>157924</v>
      </c>
      <c r="E76" s="72">
        <f>E8</f>
        <v>158124</v>
      </c>
      <c r="F76" s="72">
        <f>F8</f>
        <v>73127.899999999994</v>
      </c>
      <c r="G76" s="72">
        <f>G8</f>
        <v>53731.69999999999</v>
      </c>
      <c r="H76" s="71">
        <f>G76/E76*100</f>
        <v>33.980736637069633</v>
      </c>
      <c r="I76" s="71">
        <f>G76/F76*100</f>
        <v>73.476333930004827</v>
      </c>
    </row>
    <row r="77" spans="1:9" ht="14.25" x14ac:dyDescent="0.2">
      <c r="A77" s="70" t="s">
        <v>122</v>
      </c>
      <c r="B77" s="70"/>
      <c r="C77" s="70"/>
      <c r="D77" s="70"/>
      <c r="E77" s="70"/>
      <c r="F77" s="70"/>
      <c r="G77" s="70"/>
      <c r="H77" s="70"/>
      <c r="I77" s="70"/>
    </row>
    <row r="78" spans="1:9" s="2" customFormat="1" ht="18.75" x14ac:dyDescent="0.3">
      <c r="A78" s="44"/>
      <c r="B78" s="44"/>
      <c r="C78" s="69" t="s">
        <v>122</v>
      </c>
      <c r="D78" s="69"/>
      <c r="E78" s="69"/>
      <c r="F78" s="69"/>
      <c r="G78" s="69"/>
      <c r="H78" s="69"/>
      <c r="I78" s="69"/>
    </row>
    <row r="79" spans="1:9" ht="15.75" x14ac:dyDescent="0.25">
      <c r="A79" s="61">
        <v>1</v>
      </c>
      <c r="B79" s="68" t="s">
        <v>121</v>
      </c>
      <c r="C79" s="67" t="s">
        <v>120</v>
      </c>
      <c r="D79" s="58">
        <f>D80+D84+D87+D93+D99+D100+D101+D102</f>
        <v>47150.65</v>
      </c>
      <c r="E79" s="57">
        <f>E80+E84+E87+E93+E99+E100+E101+E102</f>
        <v>52974.200000000004</v>
      </c>
      <c r="F79" s="57">
        <f>F80+F84+F87+F93+F99+F100+F101+F102</f>
        <v>23919.5</v>
      </c>
      <c r="G79" s="57">
        <f>G80+G84+G87+G93+G99+G100+G101+G102</f>
        <v>10718.199999999999</v>
      </c>
      <c r="H79" s="57">
        <f>G79/E79*100</f>
        <v>20.232868075402742</v>
      </c>
      <c r="I79" s="66">
        <f>G79/F79*100</f>
        <v>44.809465080791817</v>
      </c>
    </row>
    <row r="80" spans="1:9" ht="33" customHeight="1" x14ac:dyDescent="0.25">
      <c r="A80" s="31"/>
      <c r="B80" s="30" t="s">
        <v>119</v>
      </c>
      <c r="C80" s="29" t="s">
        <v>118</v>
      </c>
      <c r="D80" s="46">
        <v>947.65</v>
      </c>
      <c r="E80" s="45">
        <v>947.7</v>
      </c>
      <c r="F80" s="45">
        <v>410.6</v>
      </c>
      <c r="G80" s="45">
        <v>236.5</v>
      </c>
      <c r="H80" s="27">
        <f>G80/E80*100</f>
        <v>24.955154584784214</v>
      </c>
      <c r="I80" s="26">
        <f>G80/F80*100</f>
        <v>57.598636142230873</v>
      </c>
    </row>
    <row r="81" spans="1:9" ht="15" x14ac:dyDescent="0.25">
      <c r="A81" s="31"/>
      <c r="B81" s="30"/>
      <c r="C81" s="32" t="s">
        <v>110</v>
      </c>
      <c r="D81" s="46"/>
      <c r="E81" s="45"/>
      <c r="F81" s="45"/>
      <c r="G81" s="65"/>
      <c r="H81" s="27"/>
      <c r="I81" s="26"/>
    </row>
    <row r="82" spans="1:9" ht="15" x14ac:dyDescent="0.25">
      <c r="A82" s="31"/>
      <c r="B82" s="30"/>
      <c r="C82" s="32" t="s">
        <v>31</v>
      </c>
      <c r="D82" s="46">
        <v>727.9</v>
      </c>
      <c r="E82" s="45">
        <v>727.9</v>
      </c>
      <c r="F82" s="45">
        <v>312.5</v>
      </c>
      <c r="G82" s="45">
        <v>187.7</v>
      </c>
      <c r="H82" s="27">
        <f>G82/E82*100</f>
        <v>25.786509135870311</v>
      </c>
      <c r="I82" s="26">
        <f>G82/F82*100</f>
        <v>60.063999999999993</v>
      </c>
    </row>
    <row r="83" spans="1:9" ht="15" x14ac:dyDescent="0.25">
      <c r="A83" s="31"/>
      <c r="B83" s="30"/>
      <c r="C83" s="32" t="s">
        <v>30</v>
      </c>
      <c r="D83" s="46">
        <v>219.8</v>
      </c>
      <c r="E83" s="45">
        <v>219.8</v>
      </c>
      <c r="F83" s="45">
        <v>98.1</v>
      </c>
      <c r="G83" s="45">
        <v>48.8</v>
      </c>
      <c r="H83" s="27">
        <f>G83/E83*100</f>
        <v>22.202001819836212</v>
      </c>
      <c r="I83" s="26">
        <f>G83/F83*100</f>
        <v>49.745158002038735</v>
      </c>
    </row>
    <row r="84" spans="1:9" ht="30" x14ac:dyDescent="0.25">
      <c r="A84" s="31"/>
      <c r="B84" s="30" t="s">
        <v>117</v>
      </c>
      <c r="C84" s="29" t="s">
        <v>116</v>
      </c>
      <c r="D84" s="46">
        <v>2494.1999999999998</v>
      </c>
      <c r="E84" s="45">
        <v>2494.1999999999998</v>
      </c>
      <c r="F84" s="45">
        <v>1151.3</v>
      </c>
      <c r="G84" s="45">
        <v>632.70000000000005</v>
      </c>
      <c r="H84" s="27">
        <f>G84/E84*100</f>
        <v>25.366851094539335</v>
      </c>
      <c r="I84" s="26">
        <f>G84/F84*100</f>
        <v>54.955267957960572</v>
      </c>
    </row>
    <row r="85" spans="1:9" ht="15" x14ac:dyDescent="0.25">
      <c r="A85" s="31"/>
      <c r="B85" s="30"/>
      <c r="C85" s="32" t="s">
        <v>31</v>
      </c>
      <c r="D85" s="46">
        <v>1615.5</v>
      </c>
      <c r="E85" s="45">
        <v>1615.5</v>
      </c>
      <c r="F85" s="45">
        <v>760.4</v>
      </c>
      <c r="G85" s="45">
        <v>406</v>
      </c>
      <c r="H85" s="27">
        <f>G85/E85*100</f>
        <v>25.131538223460232</v>
      </c>
      <c r="I85" s="26">
        <f>G85/F85*100</f>
        <v>53.392951078379802</v>
      </c>
    </row>
    <row r="86" spans="1:9" ht="15" x14ac:dyDescent="0.25">
      <c r="A86" s="31"/>
      <c r="B86" s="30"/>
      <c r="C86" s="32" t="s">
        <v>30</v>
      </c>
      <c r="D86" s="46">
        <v>487.9</v>
      </c>
      <c r="E86" s="45">
        <v>487.9</v>
      </c>
      <c r="F86" s="45">
        <v>230.9</v>
      </c>
      <c r="G86" s="45">
        <v>113.3</v>
      </c>
      <c r="H86" s="27">
        <f>G86/E86*100</f>
        <v>23.221971715515473</v>
      </c>
      <c r="I86" s="26">
        <f>G86/F86*100</f>
        <v>49.068860978778687</v>
      </c>
    </row>
    <row r="87" spans="1:9" ht="45" x14ac:dyDescent="0.25">
      <c r="A87" s="31"/>
      <c r="B87" s="30" t="s">
        <v>115</v>
      </c>
      <c r="C87" s="29" t="s">
        <v>114</v>
      </c>
      <c r="D87" s="46">
        <v>23336.5</v>
      </c>
      <c r="E87" s="45">
        <v>23334.400000000001</v>
      </c>
      <c r="F87" s="45">
        <v>10354.700000000001</v>
      </c>
      <c r="G87" s="45">
        <v>5897.9</v>
      </c>
      <c r="H87" s="27">
        <f>G87/E87*100</f>
        <v>25.275558831596268</v>
      </c>
      <c r="I87" s="26">
        <f>G87/F87*100</f>
        <v>56.958675770423085</v>
      </c>
    </row>
    <row r="88" spans="1:9" ht="15" x14ac:dyDescent="0.25">
      <c r="A88" s="31"/>
      <c r="B88" s="30"/>
      <c r="C88" s="29" t="s">
        <v>113</v>
      </c>
      <c r="D88" s="46"/>
      <c r="E88" s="45"/>
      <c r="F88" s="45"/>
      <c r="G88" s="45"/>
      <c r="H88" s="27"/>
      <c r="I88" s="26"/>
    </row>
    <row r="89" spans="1:9" ht="15" x14ac:dyDescent="0.25">
      <c r="A89" s="31"/>
      <c r="B89" s="30"/>
      <c r="C89" s="32" t="s">
        <v>31</v>
      </c>
      <c r="D89" s="46">
        <v>12474.5</v>
      </c>
      <c r="E89" s="45">
        <v>12474.5</v>
      </c>
      <c r="F89" s="45">
        <v>5592.2</v>
      </c>
      <c r="G89" s="45">
        <v>3150.6</v>
      </c>
      <c r="H89" s="27">
        <f>G89/E89*100</f>
        <v>25.256322898713375</v>
      </c>
      <c r="I89" s="26">
        <f>G89/F89*100</f>
        <v>56.339186724366087</v>
      </c>
    </row>
    <row r="90" spans="1:9" ht="15" x14ac:dyDescent="0.25">
      <c r="A90" s="31"/>
      <c r="B90" s="30"/>
      <c r="C90" s="32" t="s">
        <v>30</v>
      </c>
      <c r="D90" s="46">
        <v>3767.3</v>
      </c>
      <c r="E90" s="45">
        <v>3767.3</v>
      </c>
      <c r="F90" s="45">
        <v>1735.9</v>
      </c>
      <c r="G90" s="45">
        <v>793.4</v>
      </c>
      <c r="H90" s="27">
        <f>G90/E90*100</f>
        <v>21.060175722666099</v>
      </c>
      <c r="I90" s="26">
        <f>G90/F90*100</f>
        <v>45.705397776369608</v>
      </c>
    </row>
    <row r="91" spans="1:9" ht="15" x14ac:dyDescent="0.25">
      <c r="A91" s="31"/>
      <c r="B91" s="30"/>
      <c r="C91" s="32" t="s">
        <v>75</v>
      </c>
      <c r="D91" s="46">
        <v>4857.3999999999996</v>
      </c>
      <c r="E91" s="45">
        <v>4855.3</v>
      </c>
      <c r="F91" s="45">
        <v>2164.1</v>
      </c>
      <c r="G91" s="45">
        <v>1459.7</v>
      </c>
      <c r="H91" s="27">
        <f>G91/E91*100</f>
        <v>30.064053714497557</v>
      </c>
      <c r="I91" s="26">
        <f>G91/F91*100</f>
        <v>67.45067233491983</v>
      </c>
    </row>
    <row r="92" spans="1:9" ht="15" x14ac:dyDescent="0.25">
      <c r="A92" s="31"/>
      <c r="B92" s="30"/>
      <c r="C92" s="32" t="s">
        <v>28</v>
      </c>
      <c r="D92" s="46">
        <v>2035.7</v>
      </c>
      <c r="E92" s="45">
        <v>2035.7</v>
      </c>
      <c r="F92" s="45">
        <v>794.7</v>
      </c>
      <c r="G92" s="45">
        <v>455.5</v>
      </c>
      <c r="H92" s="27">
        <f>G92/E92*100</f>
        <v>22.375595618214863</v>
      </c>
      <c r="I92" s="26">
        <f>G92/F92*100</f>
        <v>57.317226626399901</v>
      </c>
    </row>
    <row r="93" spans="1:9" ht="33" customHeight="1" x14ac:dyDescent="0.25">
      <c r="A93" s="31"/>
      <c r="B93" s="30" t="s">
        <v>112</v>
      </c>
      <c r="C93" s="29" t="s">
        <v>111</v>
      </c>
      <c r="D93" s="46">
        <v>7409.3</v>
      </c>
      <c r="E93" s="45">
        <v>7459.8</v>
      </c>
      <c r="F93" s="45">
        <v>3546.5</v>
      </c>
      <c r="G93" s="45">
        <v>1830.5</v>
      </c>
      <c r="H93" s="27">
        <f>G93/E93*100</f>
        <v>24.538191372422851</v>
      </c>
      <c r="I93" s="26">
        <f>G93/F93*100</f>
        <v>51.614267587762583</v>
      </c>
    </row>
    <row r="94" spans="1:9" ht="15" x14ac:dyDescent="0.25">
      <c r="A94" s="31"/>
      <c r="B94" s="30"/>
      <c r="C94" s="32" t="s">
        <v>110</v>
      </c>
      <c r="D94" s="46"/>
      <c r="E94" s="45"/>
      <c r="F94" s="45"/>
      <c r="G94" s="45"/>
      <c r="H94" s="27"/>
      <c r="I94" s="26"/>
    </row>
    <row r="95" spans="1:9" ht="15" x14ac:dyDescent="0.25">
      <c r="A95" s="31"/>
      <c r="B95" s="30"/>
      <c r="C95" s="32" t="s">
        <v>31</v>
      </c>
      <c r="D95" s="46">
        <v>4112.71</v>
      </c>
      <c r="E95" s="45">
        <v>4128.1000000000004</v>
      </c>
      <c r="F95" s="45">
        <v>1971.3</v>
      </c>
      <c r="G95" s="45">
        <v>1207.8</v>
      </c>
      <c r="H95" s="27">
        <f>G95/E95*100</f>
        <v>29.258012160558124</v>
      </c>
      <c r="I95" s="26">
        <f>G95/F95*100</f>
        <v>61.269213209557151</v>
      </c>
    </row>
    <row r="96" spans="1:9" ht="15" x14ac:dyDescent="0.25">
      <c r="A96" s="31"/>
      <c r="B96" s="30"/>
      <c r="C96" s="32" t="s">
        <v>30</v>
      </c>
      <c r="D96" s="46">
        <v>1242.04</v>
      </c>
      <c r="E96" s="45">
        <v>1246.7</v>
      </c>
      <c r="F96" s="45">
        <v>565.6</v>
      </c>
      <c r="G96" s="45">
        <v>292.7</v>
      </c>
      <c r="H96" s="27">
        <f>G96/E96*100</f>
        <v>23.477981872142454</v>
      </c>
      <c r="I96" s="26">
        <f>G96/F96*100</f>
        <v>51.750353606789247</v>
      </c>
    </row>
    <row r="97" spans="1:11" ht="15" x14ac:dyDescent="0.25">
      <c r="A97" s="31"/>
      <c r="B97" s="30"/>
      <c r="C97" s="32" t="s">
        <v>75</v>
      </c>
      <c r="D97" s="46">
        <v>1783.86</v>
      </c>
      <c r="E97" s="45">
        <v>1763.9</v>
      </c>
      <c r="F97" s="45">
        <v>882.3</v>
      </c>
      <c r="G97" s="45">
        <v>279.10000000000002</v>
      </c>
      <c r="H97" s="27">
        <f>G97/E97*100</f>
        <v>15.82289245422076</v>
      </c>
      <c r="I97" s="26">
        <f>G97/F97*100</f>
        <v>31.633231327212968</v>
      </c>
    </row>
    <row r="98" spans="1:11" ht="15" x14ac:dyDescent="0.25">
      <c r="A98" s="31"/>
      <c r="B98" s="30"/>
      <c r="C98" s="32" t="s">
        <v>28</v>
      </c>
      <c r="D98" s="46">
        <v>250.1</v>
      </c>
      <c r="E98" s="45">
        <v>300.5</v>
      </c>
      <c r="F98" s="45">
        <v>116.4</v>
      </c>
      <c r="G98" s="45">
        <v>44.3</v>
      </c>
      <c r="H98" s="27">
        <f>G98/E98*100</f>
        <v>14.742096505823627</v>
      </c>
      <c r="I98" s="26">
        <f>G98/F98*100</f>
        <v>38.058419243986251</v>
      </c>
    </row>
    <row r="99" spans="1:11" ht="17.25" customHeight="1" x14ac:dyDescent="0.25">
      <c r="A99" s="31"/>
      <c r="B99" s="30" t="s">
        <v>109</v>
      </c>
      <c r="C99" s="29" t="s">
        <v>108</v>
      </c>
      <c r="D99" s="46">
        <v>0</v>
      </c>
      <c r="E99" s="45">
        <v>0</v>
      </c>
      <c r="F99" s="45">
        <v>0</v>
      </c>
      <c r="G99" s="45">
        <v>0</v>
      </c>
      <c r="H99" s="27">
        <v>0</v>
      </c>
      <c r="I99" s="26">
        <v>0</v>
      </c>
    </row>
    <row r="100" spans="1:11" ht="18" customHeight="1" x14ac:dyDescent="0.25">
      <c r="A100" s="31"/>
      <c r="B100" s="30" t="s">
        <v>107</v>
      </c>
      <c r="C100" s="29" t="s">
        <v>106</v>
      </c>
      <c r="D100" s="46">
        <v>1000</v>
      </c>
      <c r="E100" s="45">
        <v>910</v>
      </c>
      <c r="F100" s="45">
        <v>0</v>
      </c>
      <c r="G100" s="45">
        <v>0</v>
      </c>
      <c r="H100" s="27">
        <f>G100/E100*100</f>
        <v>0</v>
      </c>
      <c r="I100" s="26">
        <v>0</v>
      </c>
    </row>
    <row r="101" spans="1:11" ht="15" x14ac:dyDescent="0.25">
      <c r="A101" s="31"/>
      <c r="B101" s="30" t="s">
        <v>105</v>
      </c>
      <c r="C101" s="32" t="s">
        <v>104</v>
      </c>
      <c r="D101" s="46">
        <v>0</v>
      </c>
      <c r="E101" s="45">
        <v>0</v>
      </c>
      <c r="F101" s="45">
        <v>0</v>
      </c>
      <c r="G101" s="45">
        <v>0</v>
      </c>
      <c r="H101" s="27">
        <v>0</v>
      </c>
      <c r="I101" s="26">
        <v>0</v>
      </c>
    </row>
    <row r="102" spans="1:11" ht="15" x14ac:dyDescent="0.25">
      <c r="A102" s="31"/>
      <c r="B102" s="30" t="s">
        <v>103</v>
      </c>
      <c r="C102" s="32" t="s">
        <v>102</v>
      </c>
      <c r="D102" s="46">
        <v>11963</v>
      </c>
      <c r="E102" s="45">
        <v>17828.099999999999</v>
      </c>
      <c r="F102" s="45">
        <v>8456.4</v>
      </c>
      <c r="G102" s="45">
        <v>2120.6</v>
      </c>
      <c r="H102" s="27">
        <f>G102/E102*100</f>
        <v>11.894705549105066</v>
      </c>
      <c r="I102" s="26">
        <f>G102/F102*100</f>
        <v>25.076864859751197</v>
      </c>
    </row>
    <row r="103" spans="1:11" ht="15" x14ac:dyDescent="0.25">
      <c r="A103" s="31"/>
      <c r="B103" s="30"/>
      <c r="C103" s="32" t="s">
        <v>31</v>
      </c>
      <c r="D103" s="46">
        <v>4061.7</v>
      </c>
      <c r="E103" s="45">
        <v>4061.7</v>
      </c>
      <c r="F103" s="45">
        <v>1861.6</v>
      </c>
      <c r="G103" s="45">
        <v>1115.9000000000001</v>
      </c>
      <c r="H103" s="27">
        <f>G103/E103*100</f>
        <v>27.473717901371352</v>
      </c>
      <c r="I103" s="26">
        <f>G103/F103*100</f>
        <v>59.943059733562535</v>
      </c>
    </row>
    <row r="104" spans="1:11" ht="15" x14ac:dyDescent="0.25">
      <c r="A104" s="31"/>
      <c r="B104" s="30"/>
      <c r="C104" s="32" t="s">
        <v>30</v>
      </c>
      <c r="D104" s="46">
        <v>1226.5999999999999</v>
      </c>
      <c r="E104" s="45">
        <v>1226.5999999999999</v>
      </c>
      <c r="F104" s="45">
        <v>559.9</v>
      </c>
      <c r="G104" s="45">
        <v>345.5</v>
      </c>
      <c r="H104" s="27">
        <f>G104/E104*100</f>
        <v>28.167291700635904</v>
      </c>
      <c r="I104" s="26">
        <f>G104/F104*100</f>
        <v>61.707447758528311</v>
      </c>
    </row>
    <row r="105" spans="1:11" s="3" customFormat="1" ht="15.75" x14ac:dyDescent="0.25">
      <c r="A105" s="61">
        <v>2</v>
      </c>
      <c r="B105" s="60" t="s">
        <v>101</v>
      </c>
      <c r="C105" s="59" t="s">
        <v>100</v>
      </c>
      <c r="D105" s="58">
        <f>D106</f>
        <v>2020.8</v>
      </c>
      <c r="E105" s="57">
        <f>E106</f>
        <v>2020.8</v>
      </c>
      <c r="F105" s="57">
        <f>F106</f>
        <v>1010.4</v>
      </c>
      <c r="G105" s="57">
        <f>G106</f>
        <v>673.6</v>
      </c>
      <c r="H105" s="48">
        <f>G105/E105*100</f>
        <v>33.333333333333336</v>
      </c>
      <c r="I105" s="47">
        <f>G105/F105*100</f>
        <v>66.666666666666671</v>
      </c>
    </row>
    <row r="106" spans="1:11" ht="15" x14ac:dyDescent="0.25">
      <c r="A106" s="31"/>
      <c r="B106" s="30" t="s">
        <v>99</v>
      </c>
      <c r="C106" s="29" t="s">
        <v>98</v>
      </c>
      <c r="D106" s="46">
        <v>2020.8</v>
      </c>
      <c r="E106" s="45">
        <v>2020.8</v>
      </c>
      <c r="F106" s="45">
        <v>1010.4</v>
      </c>
      <c r="G106" s="45">
        <v>673.6</v>
      </c>
      <c r="H106" s="27">
        <f>G106/E106*100</f>
        <v>33.333333333333336</v>
      </c>
      <c r="I106" s="26">
        <f>G106/F106*100</f>
        <v>66.666666666666671</v>
      </c>
    </row>
    <row r="107" spans="1:11" ht="15" x14ac:dyDescent="0.25">
      <c r="A107" s="31"/>
      <c r="B107" s="30"/>
      <c r="C107" s="32" t="s">
        <v>31</v>
      </c>
      <c r="D107" s="46">
        <v>0</v>
      </c>
      <c r="E107" s="45">
        <v>0</v>
      </c>
      <c r="F107" s="45">
        <v>0</v>
      </c>
      <c r="G107" s="45">
        <v>0</v>
      </c>
      <c r="H107" s="27">
        <v>0</v>
      </c>
      <c r="I107" s="26">
        <v>0</v>
      </c>
    </row>
    <row r="108" spans="1:11" ht="15" x14ac:dyDescent="0.25">
      <c r="A108" s="31"/>
      <c r="B108" s="30"/>
      <c r="C108" s="32" t="s">
        <v>30</v>
      </c>
      <c r="D108" s="46">
        <v>0</v>
      </c>
      <c r="E108" s="45">
        <v>0</v>
      </c>
      <c r="F108" s="45">
        <v>0</v>
      </c>
      <c r="G108" s="45">
        <v>0</v>
      </c>
      <c r="H108" s="27">
        <v>0</v>
      </c>
      <c r="I108" s="26">
        <v>0</v>
      </c>
    </row>
    <row r="109" spans="1:11" ht="15.75" x14ac:dyDescent="0.25">
      <c r="A109" s="61">
        <v>3</v>
      </c>
      <c r="B109" s="60" t="s">
        <v>97</v>
      </c>
      <c r="C109" s="59" t="s">
        <v>96</v>
      </c>
      <c r="D109" s="58">
        <f>D110+D111</f>
        <v>1108.67</v>
      </c>
      <c r="E109" s="57">
        <f>E110+E111</f>
        <v>1108.7</v>
      </c>
      <c r="F109" s="57">
        <f>F110+F111</f>
        <v>433.6</v>
      </c>
      <c r="G109" s="57">
        <f>G110+G111</f>
        <v>253.6</v>
      </c>
      <c r="H109" s="48">
        <f>G109/E109*100</f>
        <v>22.873635789663567</v>
      </c>
      <c r="I109" s="47">
        <f>G109/F109*100</f>
        <v>58.487084870848705</v>
      </c>
    </row>
    <row r="110" spans="1:11" ht="30" x14ac:dyDescent="0.25">
      <c r="A110" s="31"/>
      <c r="B110" s="30" t="s">
        <v>95</v>
      </c>
      <c r="C110" s="29" t="s">
        <v>94</v>
      </c>
      <c r="D110" s="46">
        <v>1108.67</v>
      </c>
      <c r="E110" s="45">
        <v>1108.7</v>
      </c>
      <c r="F110" s="45">
        <v>423.6</v>
      </c>
      <c r="G110" s="45">
        <v>253.6</v>
      </c>
      <c r="H110" s="27">
        <f>G110/E110*100</f>
        <v>22.873635789663567</v>
      </c>
      <c r="I110" s="26">
        <f>G110/F110*100</f>
        <v>59.867799811142589</v>
      </c>
    </row>
    <row r="111" spans="1:11" ht="18" customHeight="1" x14ac:dyDescent="0.25">
      <c r="A111" s="31"/>
      <c r="B111" s="30" t="s">
        <v>93</v>
      </c>
      <c r="C111" s="29" t="s">
        <v>92</v>
      </c>
      <c r="D111" s="46">
        <v>0</v>
      </c>
      <c r="E111" s="45">
        <v>0</v>
      </c>
      <c r="F111" s="45">
        <v>10</v>
      </c>
      <c r="G111" s="45">
        <v>0</v>
      </c>
      <c r="H111" s="27">
        <v>0</v>
      </c>
      <c r="I111" s="26">
        <v>0</v>
      </c>
    </row>
    <row r="112" spans="1:11" ht="15.75" x14ac:dyDescent="0.25">
      <c r="A112" s="61">
        <v>4</v>
      </c>
      <c r="B112" s="60" t="s">
        <v>91</v>
      </c>
      <c r="C112" s="59" t="s">
        <v>90</v>
      </c>
      <c r="D112" s="58">
        <f>D113+D116+D117+D118+D119</f>
        <v>26828.3</v>
      </c>
      <c r="E112" s="57">
        <f>E113+E116+E117+E118+E119</f>
        <v>36402.1</v>
      </c>
      <c r="F112" s="57">
        <f>F113+F116+F117+F118+F119</f>
        <v>20501.5</v>
      </c>
      <c r="G112" s="57">
        <f>G113+G116+G117+G118+G119</f>
        <v>14791.7</v>
      </c>
      <c r="H112" s="48">
        <f>G112/E112*100</f>
        <v>40.634194181104938</v>
      </c>
      <c r="I112" s="47">
        <f>G112/F112*100</f>
        <v>72.149354925249369</v>
      </c>
      <c r="K112" s="33"/>
    </row>
    <row r="113" spans="1:9" ht="15" x14ac:dyDescent="0.25">
      <c r="A113" s="31"/>
      <c r="B113" s="30" t="s">
        <v>89</v>
      </c>
      <c r="C113" s="29" t="s">
        <v>88</v>
      </c>
      <c r="D113" s="46">
        <v>3910.7</v>
      </c>
      <c r="E113" s="45">
        <v>3958.1</v>
      </c>
      <c r="F113" s="45">
        <v>1380.8</v>
      </c>
      <c r="G113" s="45">
        <v>864.3</v>
      </c>
      <c r="H113" s="27">
        <f>G113/E113*100</f>
        <v>21.836234556984412</v>
      </c>
      <c r="I113" s="26">
        <f>G113/F113*100</f>
        <v>62.5941483198146</v>
      </c>
    </row>
    <row r="114" spans="1:9" ht="15" x14ac:dyDescent="0.25">
      <c r="A114" s="31"/>
      <c r="B114" s="30"/>
      <c r="C114" s="32" t="s">
        <v>31</v>
      </c>
      <c r="D114" s="46">
        <v>2161.3000000000002</v>
      </c>
      <c r="E114" s="45">
        <v>2161.3000000000002</v>
      </c>
      <c r="F114" s="45">
        <v>909.4</v>
      </c>
      <c r="G114" s="45">
        <v>599</v>
      </c>
      <c r="H114" s="27">
        <f>G114/E114*100</f>
        <v>27.714801277009204</v>
      </c>
      <c r="I114" s="26">
        <f>G114/F114*100</f>
        <v>65.867605014295137</v>
      </c>
    </row>
    <row r="115" spans="1:9" ht="15" x14ac:dyDescent="0.25">
      <c r="A115" s="31"/>
      <c r="B115" s="30"/>
      <c r="C115" s="32" t="s">
        <v>30</v>
      </c>
      <c r="D115" s="46">
        <v>652.70000000000005</v>
      </c>
      <c r="E115" s="45">
        <v>652.70000000000005</v>
      </c>
      <c r="F115" s="45">
        <v>274.60000000000002</v>
      </c>
      <c r="G115" s="45">
        <v>153.19999999999999</v>
      </c>
      <c r="H115" s="27">
        <f>G115/E115*100</f>
        <v>23.471732802206215</v>
      </c>
      <c r="I115" s="26">
        <f>G115/F115*100</f>
        <v>55.790240349599408</v>
      </c>
    </row>
    <row r="116" spans="1:9" ht="15" x14ac:dyDescent="0.25">
      <c r="A116" s="31"/>
      <c r="B116" s="30" t="s">
        <v>87</v>
      </c>
      <c r="C116" s="32" t="s">
        <v>86</v>
      </c>
      <c r="D116" s="46">
        <v>0</v>
      </c>
      <c r="E116" s="45">
        <v>0</v>
      </c>
      <c r="F116" s="45">
        <v>0</v>
      </c>
      <c r="G116" s="45">
        <v>0</v>
      </c>
      <c r="H116" s="27">
        <v>0</v>
      </c>
      <c r="I116" s="26">
        <v>0</v>
      </c>
    </row>
    <row r="117" spans="1:9" ht="15" x14ac:dyDescent="0.25">
      <c r="A117" s="31"/>
      <c r="B117" s="30" t="s">
        <v>85</v>
      </c>
      <c r="C117" s="29" t="s">
        <v>84</v>
      </c>
      <c r="D117" s="46">
        <v>19034</v>
      </c>
      <c r="E117" s="45">
        <v>19034</v>
      </c>
      <c r="F117" s="45">
        <v>8609.5</v>
      </c>
      <c r="G117" s="45">
        <v>4637.1000000000004</v>
      </c>
      <c r="H117" s="27">
        <f>G117/E117*100</f>
        <v>24.362193968687613</v>
      </c>
      <c r="I117" s="26">
        <f>G117/F117*100</f>
        <v>53.860270631279406</v>
      </c>
    </row>
    <row r="118" spans="1:9" ht="15" x14ac:dyDescent="0.25">
      <c r="A118" s="31"/>
      <c r="B118" s="30" t="s">
        <v>83</v>
      </c>
      <c r="C118" s="29" t="s">
        <v>82</v>
      </c>
      <c r="D118" s="46">
        <v>723.1</v>
      </c>
      <c r="E118" s="45">
        <v>5751.6</v>
      </c>
      <c r="F118" s="45">
        <v>5254.2</v>
      </c>
      <c r="G118" s="45">
        <v>4696.6000000000004</v>
      </c>
      <c r="H118" s="27">
        <f>G118/E118*100</f>
        <v>81.657277974824396</v>
      </c>
      <c r="I118" s="26">
        <f>G118/F118*100</f>
        <v>89.387537588976457</v>
      </c>
    </row>
    <row r="119" spans="1:9" ht="15" customHeight="1" x14ac:dyDescent="0.25">
      <c r="A119" s="31"/>
      <c r="B119" s="30" t="s">
        <v>81</v>
      </c>
      <c r="C119" s="29" t="s">
        <v>80</v>
      </c>
      <c r="D119" s="46">
        <v>3160.5</v>
      </c>
      <c r="E119" s="45">
        <v>7658.4</v>
      </c>
      <c r="F119" s="45">
        <v>5257</v>
      </c>
      <c r="G119" s="45">
        <v>4593.7</v>
      </c>
      <c r="H119" s="27">
        <f>G119/E119*100</f>
        <v>59.9825028726627</v>
      </c>
      <c r="I119" s="26">
        <f>G119/F119*100</f>
        <v>87.382537568955669</v>
      </c>
    </row>
    <row r="120" spans="1:9" ht="15.75" x14ac:dyDescent="0.25">
      <c r="A120" s="61">
        <v>5</v>
      </c>
      <c r="B120" s="60" t="s">
        <v>79</v>
      </c>
      <c r="C120" s="63" t="s">
        <v>78</v>
      </c>
      <c r="D120" s="58">
        <f>D121+D123+D125+D126</f>
        <v>32634.3</v>
      </c>
      <c r="E120" s="57">
        <f>E121+E123+E125+E126</f>
        <v>32729.599999999999</v>
      </c>
      <c r="F120" s="57">
        <f>F121+F123+F125+F126</f>
        <v>16147.599999999999</v>
      </c>
      <c r="G120" s="57">
        <f>G121+G123+G125+G126</f>
        <v>9706.7999999999993</v>
      </c>
      <c r="H120" s="48">
        <f>G120/E120*100</f>
        <v>29.657557684786855</v>
      </c>
      <c r="I120" s="47">
        <f>G120/F120*100</f>
        <v>60.112957962793232</v>
      </c>
    </row>
    <row r="121" spans="1:9" ht="15" x14ac:dyDescent="0.25">
      <c r="A121" s="31"/>
      <c r="B121" s="30" t="s">
        <v>77</v>
      </c>
      <c r="C121" s="29" t="s">
        <v>76</v>
      </c>
      <c r="D121" s="46">
        <v>250</v>
      </c>
      <c r="E121" s="45">
        <v>250</v>
      </c>
      <c r="F121" s="45">
        <v>0</v>
      </c>
      <c r="G121" s="45">
        <v>0</v>
      </c>
      <c r="H121" s="27">
        <f>G121/E121*100</f>
        <v>0</v>
      </c>
      <c r="I121" s="26">
        <v>0</v>
      </c>
    </row>
    <row r="122" spans="1:9" ht="15" x14ac:dyDescent="0.25">
      <c r="A122" s="31"/>
      <c r="B122" s="30"/>
      <c r="C122" s="62" t="s">
        <v>75</v>
      </c>
      <c r="D122" s="46">
        <v>250</v>
      </c>
      <c r="E122" s="45">
        <v>250</v>
      </c>
      <c r="F122" s="45">
        <v>0</v>
      </c>
      <c r="G122" s="45">
        <v>0</v>
      </c>
      <c r="H122" s="27">
        <f>G122/E122*100</f>
        <v>0</v>
      </c>
      <c r="I122" s="26">
        <v>0</v>
      </c>
    </row>
    <row r="123" spans="1:9" ht="15" x14ac:dyDescent="0.25">
      <c r="A123" s="31"/>
      <c r="B123" s="30" t="s">
        <v>74</v>
      </c>
      <c r="C123" s="62" t="s">
        <v>73</v>
      </c>
      <c r="D123" s="46">
        <v>27107.599999999999</v>
      </c>
      <c r="E123" s="45">
        <v>27107.599999999999</v>
      </c>
      <c r="F123" s="45">
        <v>13722.3</v>
      </c>
      <c r="G123" s="45">
        <v>8381.5</v>
      </c>
      <c r="H123" s="27">
        <f>G123/E123*100</f>
        <v>30.919373164721335</v>
      </c>
      <c r="I123" s="26">
        <f>G123/F123*100</f>
        <v>61.079410885930209</v>
      </c>
    </row>
    <row r="124" spans="1:9" ht="28.5" customHeight="1" x14ac:dyDescent="0.25">
      <c r="A124" s="31"/>
      <c r="B124" s="30"/>
      <c r="C124" s="62" t="s">
        <v>72</v>
      </c>
      <c r="D124" s="46">
        <v>963</v>
      </c>
      <c r="E124" s="45">
        <v>25144.6</v>
      </c>
      <c r="F124" s="45">
        <v>12572.3</v>
      </c>
      <c r="G124" s="45">
        <v>8381.5</v>
      </c>
      <c r="H124" s="27">
        <f>G124/E124*100</f>
        <v>33.333200766765032</v>
      </c>
      <c r="I124" s="26">
        <f>G124/F124*100</f>
        <v>66.666401533530063</v>
      </c>
    </row>
    <row r="125" spans="1:9" ht="24" customHeight="1" x14ac:dyDescent="0.25">
      <c r="A125" s="31"/>
      <c r="B125" s="30" t="s">
        <v>71</v>
      </c>
      <c r="C125" s="62" t="s">
        <v>70</v>
      </c>
      <c r="D125" s="46">
        <v>500</v>
      </c>
      <c r="E125" s="45">
        <v>500</v>
      </c>
      <c r="F125" s="45">
        <v>250</v>
      </c>
      <c r="G125" s="45">
        <v>24.8</v>
      </c>
      <c r="H125" s="27">
        <f>G125/E125*100</f>
        <v>4.96</v>
      </c>
      <c r="I125" s="26">
        <f>G125/F125*100</f>
        <v>9.92</v>
      </c>
    </row>
    <row r="126" spans="1:9" ht="27" customHeight="1" x14ac:dyDescent="0.25">
      <c r="A126" s="31"/>
      <c r="B126" s="30" t="s">
        <v>69</v>
      </c>
      <c r="C126" s="62" t="s">
        <v>68</v>
      </c>
      <c r="D126" s="46">
        <v>4776.7</v>
      </c>
      <c r="E126" s="45">
        <v>4872</v>
      </c>
      <c r="F126" s="45">
        <v>2175.3000000000002</v>
      </c>
      <c r="G126" s="45">
        <v>1300.5</v>
      </c>
      <c r="H126" s="27">
        <f>G126/E126*100</f>
        <v>26.69334975369458</v>
      </c>
      <c r="I126" s="26">
        <f>G126/F126*100</f>
        <v>59.784857261067437</v>
      </c>
    </row>
    <row r="127" spans="1:9" ht="15" x14ac:dyDescent="0.25">
      <c r="A127" s="31"/>
      <c r="B127" s="30"/>
      <c r="C127" s="32" t="s">
        <v>31</v>
      </c>
      <c r="D127" s="46">
        <v>3302</v>
      </c>
      <c r="E127" s="45">
        <v>3372.4</v>
      </c>
      <c r="F127" s="45">
        <v>1554.1</v>
      </c>
      <c r="G127" s="45">
        <v>954.2</v>
      </c>
      <c r="H127" s="27">
        <f>G127/E127*100</f>
        <v>28.294389752105324</v>
      </c>
      <c r="I127" s="26">
        <f>G127/F127*100</f>
        <v>61.398880380927878</v>
      </c>
    </row>
    <row r="128" spans="1:9" ht="15" x14ac:dyDescent="0.25">
      <c r="A128" s="31"/>
      <c r="B128" s="30"/>
      <c r="C128" s="32" t="s">
        <v>30</v>
      </c>
      <c r="D128" s="46">
        <v>997</v>
      </c>
      <c r="E128" s="45">
        <v>1018.5</v>
      </c>
      <c r="F128" s="45">
        <v>458.9</v>
      </c>
      <c r="G128" s="45">
        <v>243.6</v>
      </c>
      <c r="H128" s="27">
        <f>G128/E128*100</f>
        <v>23.917525773195873</v>
      </c>
      <c r="I128" s="26">
        <f>G128/F128*100</f>
        <v>53.083460448899544</v>
      </c>
    </row>
    <row r="129" spans="1:9" ht="15.75" x14ac:dyDescent="0.25">
      <c r="A129" s="61">
        <v>6</v>
      </c>
      <c r="B129" s="60" t="s">
        <v>67</v>
      </c>
      <c r="C129" s="63" t="s">
        <v>66</v>
      </c>
      <c r="D129" s="58">
        <f>D130</f>
        <v>0</v>
      </c>
      <c r="E129" s="57">
        <f>E130</f>
        <v>0</v>
      </c>
      <c r="F129" s="57">
        <f>F130</f>
        <v>0</v>
      </c>
      <c r="G129" s="57">
        <f>G130</f>
        <v>0</v>
      </c>
      <c r="H129" s="48">
        <v>0</v>
      </c>
      <c r="I129" s="47">
        <v>0</v>
      </c>
    </row>
    <row r="130" spans="1:9" ht="30" x14ac:dyDescent="0.25">
      <c r="A130" s="31"/>
      <c r="B130" s="30" t="s">
        <v>65</v>
      </c>
      <c r="C130" s="29" t="s">
        <v>64</v>
      </c>
      <c r="D130" s="46">
        <v>0</v>
      </c>
      <c r="E130" s="45">
        <v>0</v>
      </c>
      <c r="F130" s="45">
        <v>0</v>
      </c>
      <c r="G130" s="45">
        <v>0</v>
      </c>
      <c r="H130" s="27">
        <v>0</v>
      </c>
      <c r="I130" s="26">
        <v>0</v>
      </c>
    </row>
    <row r="131" spans="1:9" ht="15.75" x14ac:dyDescent="0.25">
      <c r="A131" s="61">
        <v>7</v>
      </c>
      <c r="B131" s="60" t="s">
        <v>63</v>
      </c>
      <c r="C131" s="64" t="s">
        <v>62</v>
      </c>
      <c r="D131" s="58">
        <f>D132+D137+D142+D143</f>
        <v>445447.3</v>
      </c>
      <c r="E131" s="57">
        <f>E132+E137+E142+E143</f>
        <v>444115.19999999995</v>
      </c>
      <c r="F131" s="57">
        <f>F132+F137+F142+F143</f>
        <v>216364.3</v>
      </c>
      <c r="G131" s="57">
        <f>G132+G137+G142+G143</f>
        <v>150138.5</v>
      </c>
      <c r="H131" s="48">
        <f>G131/E131*100</f>
        <v>33.806206137506663</v>
      </c>
      <c r="I131" s="47">
        <f>G131/F131*100</f>
        <v>69.391530857909558</v>
      </c>
    </row>
    <row r="132" spans="1:9" ht="15" x14ac:dyDescent="0.25">
      <c r="A132" s="31"/>
      <c r="B132" s="30" t="s">
        <v>61</v>
      </c>
      <c r="C132" s="29" t="s">
        <v>60</v>
      </c>
      <c r="D132" s="46">
        <v>93120</v>
      </c>
      <c r="E132" s="45">
        <v>100059.9</v>
      </c>
      <c r="F132" s="45">
        <v>46607.3</v>
      </c>
      <c r="G132" s="45">
        <v>34794.400000000001</v>
      </c>
      <c r="H132" s="27">
        <f>G132/E132*100</f>
        <v>34.773570631191916</v>
      </c>
      <c r="I132" s="26">
        <f>G132/F132*100</f>
        <v>74.654399632675563</v>
      </c>
    </row>
    <row r="133" spans="1:9" ht="15" x14ac:dyDescent="0.25">
      <c r="A133" s="31"/>
      <c r="B133" s="30"/>
      <c r="C133" s="32" t="s">
        <v>31</v>
      </c>
      <c r="D133" s="46">
        <v>0</v>
      </c>
      <c r="E133" s="45">
        <v>0</v>
      </c>
      <c r="F133" s="45">
        <v>0</v>
      </c>
      <c r="G133" s="45">
        <v>0</v>
      </c>
      <c r="H133" s="27">
        <v>0</v>
      </c>
      <c r="I133" s="26">
        <v>0</v>
      </c>
    </row>
    <row r="134" spans="1:9" ht="15" x14ac:dyDescent="0.25">
      <c r="A134" s="31"/>
      <c r="B134" s="30"/>
      <c r="C134" s="32" t="s">
        <v>30</v>
      </c>
      <c r="D134" s="46">
        <v>0</v>
      </c>
      <c r="E134" s="45">
        <v>0</v>
      </c>
      <c r="F134" s="45">
        <v>0</v>
      </c>
      <c r="G134" s="45">
        <v>0</v>
      </c>
      <c r="H134" s="27">
        <v>0</v>
      </c>
      <c r="I134" s="26">
        <v>0</v>
      </c>
    </row>
    <row r="135" spans="1:9" ht="13.5" customHeight="1" x14ac:dyDescent="0.25">
      <c r="A135" s="31"/>
      <c r="B135" s="38"/>
      <c r="C135" s="32" t="s">
        <v>29</v>
      </c>
      <c r="D135" s="46">
        <v>0</v>
      </c>
      <c r="E135" s="45">
        <v>0</v>
      </c>
      <c r="F135" s="45">
        <v>0</v>
      </c>
      <c r="G135" s="45">
        <v>0</v>
      </c>
      <c r="H135" s="27">
        <v>0</v>
      </c>
      <c r="I135" s="26">
        <v>0</v>
      </c>
    </row>
    <row r="136" spans="1:9" ht="15" x14ac:dyDescent="0.25">
      <c r="A136" s="31"/>
      <c r="B136" s="30"/>
      <c r="C136" s="32" t="s">
        <v>28</v>
      </c>
      <c r="D136" s="46">
        <v>0</v>
      </c>
      <c r="E136" s="45">
        <v>0</v>
      </c>
      <c r="F136" s="45">
        <v>0</v>
      </c>
      <c r="G136" s="45">
        <v>0</v>
      </c>
      <c r="H136" s="27">
        <v>0</v>
      </c>
      <c r="I136" s="26">
        <v>0</v>
      </c>
    </row>
    <row r="137" spans="1:9" ht="15" x14ac:dyDescent="0.25">
      <c r="A137" s="31"/>
      <c r="B137" s="30" t="s">
        <v>59</v>
      </c>
      <c r="C137" s="32" t="s">
        <v>58</v>
      </c>
      <c r="D137" s="46">
        <v>328391.3</v>
      </c>
      <c r="E137" s="45">
        <v>320119.3</v>
      </c>
      <c r="F137" s="45">
        <v>157587.9</v>
      </c>
      <c r="G137" s="45">
        <v>108432.2</v>
      </c>
      <c r="H137" s="27">
        <f>G137/E137*100</f>
        <v>33.872434433037938</v>
      </c>
      <c r="I137" s="26">
        <f>G137/F137*100</f>
        <v>68.807440165139582</v>
      </c>
    </row>
    <row r="138" spans="1:9" ht="15" x14ac:dyDescent="0.25">
      <c r="A138" s="31"/>
      <c r="B138" s="30"/>
      <c r="C138" s="32" t="s">
        <v>31</v>
      </c>
      <c r="D138" s="46">
        <v>0</v>
      </c>
      <c r="E138" s="45">
        <v>0</v>
      </c>
      <c r="F138" s="45">
        <v>0</v>
      </c>
      <c r="G138" s="45">
        <v>0</v>
      </c>
      <c r="H138" s="27">
        <v>0</v>
      </c>
      <c r="I138" s="26">
        <v>0</v>
      </c>
    </row>
    <row r="139" spans="1:9" ht="15" x14ac:dyDescent="0.25">
      <c r="A139" s="31"/>
      <c r="B139" s="30"/>
      <c r="C139" s="32" t="s">
        <v>30</v>
      </c>
      <c r="D139" s="46">
        <v>0</v>
      </c>
      <c r="E139" s="45">
        <v>0</v>
      </c>
      <c r="F139" s="45">
        <v>0</v>
      </c>
      <c r="G139" s="45">
        <v>0</v>
      </c>
      <c r="H139" s="27">
        <v>0</v>
      </c>
      <c r="I139" s="26">
        <v>0</v>
      </c>
    </row>
    <row r="140" spans="1:9" ht="15" x14ac:dyDescent="0.25">
      <c r="A140" s="31"/>
      <c r="B140" s="30"/>
      <c r="C140" s="32" t="s">
        <v>29</v>
      </c>
      <c r="D140" s="46">
        <v>0</v>
      </c>
      <c r="E140" s="45">
        <v>0</v>
      </c>
      <c r="F140" s="45">
        <v>0</v>
      </c>
      <c r="G140" s="45">
        <v>0</v>
      </c>
      <c r="H140" s="27">
        <v>0</v>
      </c>
      <c r="I140" s="26">
        <v>0</v>
      </c>
    </row>
    <row r="141" spans="1:9" ht="15" x14ac:dyDescent="0.25">
      <c r="A141" s="31"/>
      <c r="B141" s="30"/>
      <c r="C141" s="32" t="s">
        <v>28</v>
      </c>
      <c r="D141" s="46">
        <v>0</v>
      </c>
      <c r="E141" s="45">
        <v>0</v>
      </c>
      <c r="F141" s="45">
        <v>0</v>
      </c>
      <c r="G141" s="45">
        <v>0</v>
      </c>
      <c r="H141" s="27">
        <v>0</v>
      </c>
      <c r="I141" s="26">
        <v>0</v>
      </c>
    </row>
    <row r="142" spans="1:9" ht="15" x14ac:dyDescent="0.25">
      <c r="A142" s="31"/>
      <c r="B142" s="30" t="s">
        <v>57</v>
      </c>
      <c r="C142" s="29" t="s">
        <v>56</v>
      </c>
      <c r="D142" s="46">
        <v>2662.3</v>
      </c>
      <c r="E142" s="45">
        <v>2662.3</v>
      </c>
      <c r="F142" s="45">
        <v>1370.8</v>
      </c>
      <c r="G142" s="45">
        <v>452.9</v>
      </c>
      <c r="H142" s="27">
        <f>G142/E142*100</f>
        <v>17.011606505653003</v>
      </c>
      <c r="I142" s="26">
        <f>G142/F142*100</f>
        <v>33.039101254741752</v>
      </c>
    </row>
    <row r="143" spans="1:9" ht="15" x14ac:dyDescent="0.25">
      <c r="A143" s="31"/>
      <c r="B143" s="30" t="s">
        <v>55</v>
      </c>
      <c r="C143" s="29" t="s">
        <v>54</v>
      </c>
      <c r="D143" s="46">
        <v>21273.7</v>
      </c>
      <c r="E143" s="45">
        <v>21273.7</v>
      </c>
      <c r="F143" s="45">
        <v>10798.3</v>
      </c>
      <c r="G143" s="45">
        <v>6459</v>
      </c>
      <c r="H143" s="27">
        <f>G143/E143*100</f>
        <v>30.361432190921185</v>
      </c>
      <c r="I143" s="26">
        <f>G143/F143*100</f>
        <v>59.814970875045148</v>
      </c>
    </row>
    <row r="144" spans="1:9" ht="15" x14ac:dyDescent="0.25">
      <c r="A144" s="31"/>
      <c r="B144" s="30"/>
      <c r="C144" s="32" t="s">
        <v>31</v>
      </c>
      <c r="D144" s="46">
        <v>3172.5</v>
      </c>
      <c r="E144" s="45">
        <v>3172.5</v>
      </c>
      <c r="F144" s="45">
        <v>1576</v>
      </c>
      <c r="G144" s="45">
        <v>891.5</v>
      </c>
      <c r="H144" s="27">
        <f>G144/E144*100</f>
        <v>28.10086682427108</v>
      </c>
      <c r="I144" s="26">
        <f>G144/F144*100</f>
        <v>56.567258883248726</v>
      </c>
    </row>
    <row r="145" spans="1:9" ht="15" x14ac:dyDescent="0.25">
      <c r="A145" s="31"/>
      <c r="B145" s="30"/>
      <c r="C145" s="32" t="s">
        <v>30</v>
      </c>
      <c r="D145" s="46">
        <v>958.1</v>
      </c>
      <c r="E145" s="45">
        <v>958.1</v>
      </c>
      <c r="F145" s="45">
        <v>469</v>
      </c>
      <c r="G145" s="45">
        <v>244.5</v>
      </c>
      <c r="H145" s="27">
        <f>G145/E145*100</f>
        <v>25.519256862540445</v>
      </c>
      <c r="I145" s="26">
        <f>G145/F145*100</f>
        <v>52.13219616204691</v>
      </c>
    </row>
    <row r="146" spans="1:9" ht="15" x14ac:dyDescent="0.25">
      <c r="A146" s="31"/>
      <c r="B146" s="30"/>
      <c r="C146" s="32" t="s">
        <v>28</v>
      </c>
      <c r="D146" s="46">
        <v>320.8</v>
      </c>
      <c r="E146" s="45">
        <v>259.39999999999998</v>
      </c>
      <c r="F146" s="45">
        <v>121.8</v>
      </c>
      <c r="G146" s="45">
        <v>81.5</v>
      </c>
      <c r="H146" s="27">
        <f>G146/E146*100</f>
        <v>31.418658442559753</v>
      </c>
      <c r="I146" s="26">
        <f>G146/F146*100</f>
        <v>66.912972085385874</v>
      </c>
    </row>
    <row r="147" spans="1:9" ht="33.75" customHeight="1" x14ac:dyDescent="0.25">
      <c r="A147" s="61">
        <v>8</v>
      </c>
      <c r="B147" s="60" t="s">
        <v>53</v>
      </c>
      <c r="C147" s="64" t="s">
        <v>52</v>
      </c>
      <c r="D147" s="58">
        <f>D148+D153</f>
        <v>14720.900000000001</v>
      </c>
      <c r="E147" s="57">
        <f>E148+E153</f>
        <v>15955.3</v>
      </c>
      <c r="F147" s="57">
        <f>F148+F153</f>
        <v>6382.9</v>
      </c>
      <c r="G147" s="57">
        <f>G148+G153</f>
        <v>5021.4000000000005</v>
      </c>
      <c r="H147" s="48">
        <f>G147/E147*100</f>
        <v>31.471673989207353</v>
      </c>
      <c r="I147" s="47">
        <f>G147/F147*100</f>
        <v>78.66957025803319</v>
      </c>
    </row>
    <row r="148" spans="1:9" ht="15" x14ac:dyDescent="0.25">
      <c r="A148" s="31"/>
      <c r="B148" s="30" t="s">
        <v>51</v>
      </c>
      <c r="C148" s="32" t="s">
        <v>50</v>
      </c>
      <c r="D148" s="46">
        <v>12104.1</v>
      </c>
      <c r="E148" s="45">
        <v>13338.5</v>
      </c>
      <c r="F148" s="45">
        <v>5260.9</v>
      </c>
      <c r="G148" s="45">
        <v>4264.3</v>
      </c>
      <c r="H148" s="27">
        <f>G148/E148*100</f>
        <v>31.969861678599543</v>
      </c>
      <c r="I148" s="26">
        <f>G148/F148*100</f>
        <v>81.056473227014408</v>
      </c>
    </row>
    <row r="149" spans="1:9" ht="15" x14ac:dyDescent="0.25">
      <c r="A149" s="31"/>
      <c r="B149" s="30"/>
      <c r="C149" s="32" t="s">
        <v>31</v>
      </c>
      <c r="D149" s="46">
        <v>0</v>
      </c>
      <c r="E149" s="45">
        <v>0</v>
      </c>
      <c r="F149" s="45">
        <v>0</v>
      </c>
      <c r="G149" s="45">
        <v>0</v>
      </c>
      <c r="H149" s="27">
        <v>0</v>
      </c>
      <c r="I149" s="26">
        <v>0</v>
      </c>
    </row>
    <row r="150" spans="1:9" ht="15" x14ac:dyDescent="0.25">
      <c r="A150" s="31"/>
      <c r="B150" s="30"/>
      <c r="C150" s="32" t="s">
        <v>30</v>
      </c>
      <c r="D150" s="46">
        <v>0</v>
      </c>
      <c r="E150" s="45">
        <v>0</v>
      </c>
      <c r="F150" s="45">
        <v>0</v>
      </c>
      <c r="G150" s="45">
        <v>0</v>
      </c>
      <c r="H150" s="27">
        <v>0</v>
      </c>
      <c r="I150" s="26">
        <v>0</v>
      </c>
    </row>
    <row r="151" spans="1:9" ht="15" x14ac:dyDescent="0.25">
      <c r="A151" s="31"/>
      <c r="B151" s="30"/>
      <c r="C151" s="32" t="s">
        <v>29</v>
      </c>
      <c r="D151" s="46">
        <v>0</v>
      </c>
      <c r="E151" s="45">
        <v>0</v>
      </c>
      <c r="F151" s="45">
        <v>0</v>
      </c>
      <c r="G151" s="45">
        <v>0</v>
      </c>
      <c r="H151" s="27">
        <v>0</v>
      </c>
      <c r="I151" s="26">
        <v>0</v>
      </c>
    </row>
    <row r="152" spans="1:9" ht="15" x14ac:dyDescent="0.25">
      <c r="A152" s="31"/>
      <c r="B152" s="30"/>
      <c r="C152" s="32" t="s">
        <v>28</v>
      </c>
      <c r="D152" s="46">
        <v>0</v>
      </c>
      <c r="E152" s="45">
        <v>0</v>
      </c>
      <c r="F152" s="45">
        <v>0</v>
      </c>
      <c r="G152" s="45">
        <v>0</v>
      </c>
      <c r="H152" s="27">
        <v>0</v>
      </c>
      <c r="I152" s="26">
        <v>0</v>
      </c>
    </row>
    <row r="153" spans="1:9" ht="15" x14ac:dyDescent="0.25">
      <c r="A153" s="31"/>
      <c r="B153" s="30" t="s">
        <v>49</v>
      </c>
      <c r="C153" s="32" t="s">
        <v>48</v>
      </c>
      <c r="D153" s="46">
        <v>2616.8000000000002</v>
      </c>
      <c r="E153" s="45">
        <v>2616.8000000000002</v>
      </c>
      <c r="F153" s="45">
        <v>1122</v>
      </c>
      <c r="G153" s="45">
        <v>757.1</v>
      </c>
      <c r="H153" s="27">
        <f>G153/E153*100</f>
        <v>28.932283705288903</v>
      </c>
      <c r="I153" s="26">
        <f>G153/F153*100</f>
        <v>67.477718360071307</v>
      </c>
    </row>
    <row r="154" spans="1:9" ht="15" x14ac:dyDescent="0.25">
      <c r="A154" s="31"/>
      <c r="B154" s="30"/>
      <c r="C154" s="32" t="s">
        <v>31</v>
      </c>
      <c r="D154" s="46">
        <v>1756.8</v>
      </c>
      <c r="E154" s="45">
        <v>1756.8</v>
      </c>
      <c r="F154" s="45">
        <v>735</v>
      </c>
      <c r="G154" s="45">
        <v>513.6</v>
      </c>
      <c r="H154" s="27">
        <f>G154/E154*100</f>
        <v>29.234972677595632</v>
      </c>
      <c r="I154" s="26">
        <f>G154/F154*100</f>
        <v>69.877551020408163</v>
      </c>
    </row>
    <row r="155" spans="1:9" ht="15" x14ac:dyDescent="0.25">
      <c r="A155" s="31"/>
      <c r="B155" s="30"/>
      <c r="C155" s="32" t="s">
        <v>30</v>
      </c>
      <c r="D155" s="46">
        <v>530.6</v>
      </c>
      <c r="E155" s="45">
        <v>530.6</v>
      </c>
      <c r="F155" s="45">
        <v>222</v>
      </c>
      <c r="G155" s="45">
        <v>132.30000000000001</v>
      </c>
      <c r="H155" s="27">
        <f>G155/E155*100</f>
        <v>24.934036939313987</v>
      </c>
      <c r="I155" s="26">
        <f>G155/F155*100</f>
        <v>59.594594594594597</v>
      </c>
    </row>
    <row r="156" spans="1:9" ht="15" x14ac:dyDescent="0.25">
      <c r="A156" s="31"/>
      <c r="B156" s="30"/>
      <c r="C156" s="32" t="s">
        <v>29</v>
      </c>
      <c r="D156" s="46">
        <v>0</v>
      </c>
      <c r="E156" s="45">
        <v>0</v>
      </c>
      <c r="F156" s="45">
        <v>0</v>
      </c>
      <c r="G156" s="45">
        <v>0</v>
      </c>
      <c r="H156" s="27">
        <v>0</v>
      </c>
      <c r="I156" s="26">
        <v>0</v>
      </c>
    </row>
    <row r="157" spans="1:9" ht="15.75" x14ac:dyDescent="0.25">
      <c r="A157" s="61">
        <v>9</v>
      </c>
      <c r="B157" s="60" t="s">
        <v>47</v>
      </c>
      <c r="C157" s="63" t="s">
        <v>46</v>
      </c>
      <c r="D157" s="58">
        <f>D158+D163+D168+D173</f>
        <v>40</v>
      </c>
      <c r="E157" s="57">
        <f>E158+E163+E168+E173</f>
        <v>542.1</v>
      </c>
      <c r="F157" s="57">
        <f>F158+F163+F168+F173</f>
        <v>502.1</v>
      </c>
      <c r="G157" s="57">
        <f>G158+G163+G168+G173</f>
        <v>407</v>
      </c>
      <c r="H157" s="57">
        <v>0</v>
      </c>
      <c r="I157" s="47">
        <f>G157/F157*100</f>
        <v>81.059549890460062</v>
      </c>
    </row>
    <row r="158" spans="1:9" ht="15" x14ac:dyDescent="0.25">
      <c r="A158" s="31"/>
      <c r="B158" s="30" t="s">
        <v>45</v>
      </c>
      <c r="C158" s="62" t="s">
        <v>44</v>
      </c>
      <c r="D158" s="46">
        <v>0</v>
      </c>
      <c r="E158" s="45">
        <v>0</v>
      </c>
      <c r="F158" s="45">
        <v>0</v>
      </c>
      <c r="G158" s="45">
        <v>0</v>
      </c>
      <c r="H158" s="27">
        <v>0</v>
      </c>
      <c r="I158" s="26">
        <v>0</v>
      </c>
    </row>
    <row r="159" spans="1:9" ht="15" x14ac:dyDescent="0.25">
      <c r="A159" s="31"/>
      <c r="B159" s="30"/>
      <c r="C159" s="32" t="s">
        <v>31</v>
      </c>
      <c r="D159" s="46">
        <v>0</v>
      </c>
      <c r="E159" s="45">
        <v>0</v>
      </c>
      <c r="F159" s="45">
        <v>0</v>
      </c>
      <c r="G159" s="45">
        <v>0</v>
      </c>
      <c r="H159" s="27">
        <v>0</v>
      </c>
      <c r="I159" s="26">
        <v>0</v>
      </c>
    </row>
    <row r="160" spans="1:9" ht="15" x14ac:dyDescent="0.25">
      <c r="A160" s="31"/>
      <c r="B160" s="30"/>
      <c r="C160" s="32" t="s">
        <v>30</v>
      </c>
      <c r="D160" s="46">
        <v>0</v>
      </c>
      <c r="E160" s="45">
        <v>0</v>
      </c>
      <c r="F160" s="45">
        <v>0</v>
      </c>
      <c r="G160" s="45">
        <v>0</v>
      </c>
      <c r="H160" s="27">
        <v>0</v>
      </c>
      <c r="I160" s="26">
        <v>0</v>
      </c>
    </row>
    <row r="161" spans="1:9" ht="15" x14ac:dyDescent="0.25">
      <c r="A161" s="31"/>
      <c r="B161" s="30"/>
      <c r="C161" s="32" t="s">
        <v>29</v>
      </c>
      <c r="D161" s="46">
        <v>0</v>
      </c>
      <c r="E161" s="45">
        <v>0</v>
      </c>
      <c r="F161" s="45">
        <v>0</v>
      </c>
      <c r="G161" s="45">
        <v>0</v>
      </c>
      <c r="H161" s="27">
        <v>0</v>
      </c>
      <c r="I161" s="26">
        <v>0</v>
      </c>
    </row>
    <row r="162" spans="1:9" ht="15.75" customHeight="1" x14ac:dyDescent="0.25">
      <c r="A162" s="31"/>
      <c r="B162" s="30"/>
      <c r="C162" s="32" t="s">
        <v>28</v>
      </c>
      <c r="D162" s="46">
        <v>0</v>
      </c>
      <c r="E162" s="45">
        <v>0</v>
      </c>
      <c r="F162" s="45">
        <v>0</v>
      </c>
      <c r="G162" s="45">
        <v>0</v>
      </c>
      <c r="H162" s="27">
        <v>0</v>
      </c>
      <c r="I162" s="26">
        <v>0</v>
      </c>
    </row>
    <row r="163" spans="1:9" ht="17.25" customHeight="1" x14ac:dyDescent="0.25">
      <c r="A163" s="31"/>
      <c r="B163" s="30" t="s">
        <v>43</v>
      </c>
      <c r="C163" s="62" t="s">
        <v>42</v>
      </c>
      <c r="D163" s="46">
        <v>0</v>
      </c>
      <c r="E163" s="45">
        <v>0</v>
      </c>
      <c r="F163" s="45">
        <v>0</v>
      </c>
      <c r="G163" s="45">
        <v>0</v>
      </c>
      <c r="H163" s="27">
        <v>0</v>
      </c>
      <c r="I163" s="26">
        <v>0</v>
      </c>
    </row>
    <row r="164" spans="1:9" ht="15.75" customHeight="1" x14ac:dyDescent="0.25">
      <c r="A164" s="31"/>
      <c r="B164" s="30"/>
      <c r="C164" s="32" t="s">
        <v>31</v>
      </c>
      <c r="D164" s="46">
        <v>0</v>
      </c>
      <c r="E164" s="45">
        <v>0</v>
      </c>
      <c r="F164" s="45">
        <v>0</v>
      </c>
      <c r="G164" s="45">
        <v>0</v>
      </c>
      <c r="H164" s="27">
        <v>0</v>
      </c>
      <c r="I164" s="26">
        <v>0</v>
      </c>
    </row>
    <row r="165" spans="1:9" ht="17.25" customHeight="1" x14ac:dyDescent="0.25">
      <c r="A165" s="31"/>
      <c r="B165" s="30"/>
      <c r="C165" s="32" t="s">
        <v>30</v>
      </c>
      <c r="D165" s="46">
        <v>0</v>
      </c>
      <c r="E165" s="45">
        <v>0</v>
      </c>
      <c r="F165" s="45">
        <v>0</v>
      </c>
      <c r="G165" s="45">
        <v>0</v>
      </c>
      <c r="H165" s="27">
        <v>0</v>
      </c>
      <c r="I165" s="26">
        <v>0</v>
      </c>
    </row>
    <row r="166" spans="1:9" ht="15" x14ac:dyDescent="0.25">
      <c r="A166" s="31"/>
      <c r="B166" s="30"/>
      <c r="C166" s="32" t="s">
        <v>29</v>
      </c>
      <c r="D166" s="46">
        <v>0</v>
      </c>
      <c r="E166" s="45">
        <v>0</v>
      </c>
      <c r="F166" s="45">
        <v>0</v>
      </c>
      <c r="G166" s="45">
        <v>0</v>
      </c>
      <c r="H166" s="27">
        <v>0</v>
      </c>
      <c r="I166" s="26">
        <v>0</v>
      </c>
    </row>
    <row r="167" spans="1:9" ht="15" x14ac:dyDescent="0.25">
      <c r="A167" s="31"/>
      <c r="B167" s="30"/>
      <c r="C167" s="32" t="s">
        <v>28</v>
      </c>
      <c r="D167" s="46">
        <v>0</v>
      </c>
      <c r="E167" s="45">
        <v>0</v>
      </c>
      <c r="F167" s="45">
        <v>0</v>
      </c>
      <c r="G167" s="45">
        <v>0</v>
      </c>
      <c r="H167" s="27">
        <v>0</v>
      </c>
      <c r="I167" s="26">
        <v>0</v>
      </c>
    </row>
    <row r="168" spans="1:9" ht="15" x14ac:dyDescent="0.25">
      <c r="A168" s="31"/>
      <c r="B168" s="30" t="s">
        <v>41</v>
      </c>
      <c r="C168" s="32" t="s">
        <v>40</v>
      </c>
      <c r="D168" s="46">
        <v>0</v>
      </c>
      <c r="E168" s="45">
        <v>0</v>
      </c>
      <c r="F168" s="45">
        <v>0</v>
      </c>
      <c r="G168" s="45">
        <v>0</v>
      </c>
      <c r="H168" s="27">
        <v>0</v>
      </c>
      <c r="I168" s="26">
        <v>0</v>
      </c>
    </row>
    <row r="169" spans="1:9" ht="15" x14ac:dyDescent="0.25">
      <c r="A169" s="31"/>
      <c r="B169" s="30"/>
      <c r="C169" s="32" t="s">
        <v>31</v>
      </c>
      <c r="D169" s="46">
        <v>0</v>
      </c>
      <c r="E169" s="45">
        <v>0</v>
      </c>
      <c r="F169" s="45">
        <v>0</v>
      </c>
      <c r="G169" s="45">
        <v>0</v>
      </c>
      <c r="H169" s="27">
        <v>0</v>
      </c>
      <c r="I169" s="26">
        <v>0</v>
      </c>
    </row>
    <row r="170" spans="1:9" ht="15" x14ac:dyDescent="0.25">
      <c r="A170" s="31"/>
      <c r="B170" s="30"/>
      <c r="C170" s="32" t="s">
        <v>30</v>
      </c>
      <c r="D170" s="46">
        <v>0</v>
      </c>
      <c r="E170" s="45">
        <v>0</v>
      </c>
      <c r="F170" s="45">
        <v>0</v>
      </c>
      <c r="G170" s="45">
        <v>0</v>
      </c>
      <c r="H170" s="27">
        <v>0</v>
      </c>
      <c r="I170" s="26">
        <v>0</v>
      </c>
    </row>
    <row r="171" spans="1:9" ht="15" x14ac:dyDescent="0.25">
      <c r="A171" s="31"/>
      <c r="B171" s="30"/>
      <c r="C171" s="32" t="s">
        <v>29</v>
      </c>
      <c r="D171" s="46">
        <v>0</v>
      </c>
      <c r="E171" s="45">
        <v>0</v>
      </c>
      <c r="F171" s="45">
        <v>0</v>
      </c>
      <c r="G171" s="45">
        <v>0</v>
      </c>
      <c r="H171" s="27">
        <v>0</v>
      </c>
      <c r="I171" s="26">
        <v>0</v>
      </c>
    </row>
    <row r="172" spans="1:9" ht="15" x14ac:dyDescent="0.25">
      <c r="A172" s="31"/>
      <c r="B172" s="30"/>
      <c r="C172" s="32" t="s">
        <v>28</v>
      </c>
      <c r="D172" s="46">
        <v>0</v>
      </c>
      <c r="E172" s="45">
        <v>0</v>
      </c>
      <c r="F172" s="45">
        <v>0</v>
      </c>
      <c r="G172" s="45">
        <v>0</v>
      </c>
      <c r="H172" s="27">
        <v>0</v>
      </c>
      <c r="I172" s="26">
        <v>0</v>
      </c>
    </row>
    <row r="173" spans="1:9" ht="15" x14ac:dyDescent="0.25">
      <c r="A173" s="31"/>
      <c r="B173" s="30" t="s">
        <v>39</v>
      </c>
      <c r="C173" s="29" t="s">
        <v>38</v>
      </c>
      <c r="D173" s="46">
        <v>40</v>
      </c>
      <c r="E173" s="45">
        <v>542.1</v>
      </c>
      <c r="F173" s="45">
        <v>502.1</v>
      </c>
      <c r="G173" s="45">
        <v>407</v>
      </c>
      <c r="H173" s="27">
        <f>G173/E173*100</f>
        <v>75.078398819406004</v>
      </c>
      <c r="I173" s="26">
        <f>G173/F173*100</f>
        <v>81.059549890460062</v>
      </c>
    </row>
    <row r="174" spans="1:9" ht="15" x14ac:dyDescent="0.25">
      <c r="A174" s="31"/>
      <c r="B174" s="30"/>
      <c r="C174" s="32" t="s">
        <v>31</v>
      </c>
      <c r="D174" s="46">
        <v>0</v>
      </c>
      <c r="E174" s="45">
        <v>499.1</v>
      </c>
      <c r="F174" s="45">
        <v>499.1</v>
      </c>
      <c r="G174" s="45">
        <v>406.4</v>
      </c>
      <c r="H174" s="27">
        <f>G174/E174*100</f>
        <v>81.426567822079733</v>
      </c>
      <c r="I174" s="26">
        <f>G174/F174*100</f>
        <v>81.426567822079733</v>
      </c>
    </row>
    <row r="175" spans="1:9" ht="15" x14ac:dyDescent="0.25">
      <c r="A175" s="31"/>
      <c r="B175" s="30"/>
      <c r="C175" s="32" t="s">
        <v>30</v>
      </c>
      <c r="D175" s="46">
        <v>0</v>
      </c>
      <c r="E175" s="45">
        <v>0.5</v>
      </c>
      <c r="F175" s="45">
        <v>0.5</v>
      </c>
      <c r="G175" s="45">
        <v>0.2</v>
      </c>
      <c r="H175" s="27">
        <f>G175/E175*100</f>
        <v>40</v>
      </c>
      <c r="I175" s="26">
        <f>G175/F175*100</f>
        <v>40</v>
      </c>
    </row>
    <row r="176" spans="1:9" ht="15" x14ac:dyDescent="0.25">
      <c r="A176" s="31"/>
      <c r="B176" s="30"/>
      <c r="C176" s="32" t="s">
        <v>28</v>
      </c>
      <c r="D176" s="46">
        <v>0</v>
      </c>
      <c r="E176" s="45">
        <v>0</v>
      </c>
      <c r="F176" s="45">
        <v>0</v>
      </c>
      <c r="G176" s="45">
        <v>0</v>
      </c>
      <c r="H176" s="27">
        <v>0</v>
      </c>
      <c r="I176" s="26">
        <v>0</v>
      </c>
    </row>
    <row r="177" spans="1:9" ht="15.75" x14ac:dyDescent="0.25">
      <c r="A177" s="61">
        <v>10</v>
      </c>
      <c r="B177" s="60">
        <v>1000</v>
      </c>
      <c r="C177" s="59" t="s">
        <v>37</v>
      </c>
      <c r="D177" s="58">
        <f>D178+D179+D184+D186+D185</f>
        <v>137181.5</v>
      </c>
      <c r="E177" s="57">
        <f>E178+E179+E184+E186+E185</f>
        <v>149249.99999999997</v>
      </c>
      <c r="F177" s="57">
        <f>F178+F179+F184+F186+F185</f>
        <v>64007.899999999994</v>
      </c>
      <c r="G177" s="57">
        <f>G178+G179+G184+G186+G185</f>
        <v>57839.799999999996</v>
      </c>
      <c r="H177" s="48">
        <f>G177/E177*100</f>
        <v>38.75363484087103</v>
      </c>
      <c r="I177" s="47">
        <f>G177/F177*100</f>
        <v>90.363533251364288</v>
      </c>
    </row>
    <row r="178" spans="1:9" ht="15" x14ac:dyDescent="0.25">
      <c r="A178" s="31"/>
      <c r="B178" s="30">
        <v>1001</v>
      </c>
      <c r="C178" s="32" t="s">
        <v>36</v>
      </c>
      <c r="D178" s="46">
        <v>1184.7</v>
      </c>
      <c r="E178" s="45">
        <v>1184.7</v>
      </c>
      <c r="F178" s="45">
        <v>335.9</v>
      </c>
      <c r="G178" s="45">
        <v>212.1</v>
      </c>
      <c r="H178" s="27">
        <f>G178/E178*100</f>
        <v>17.903266649784754</v>
      </c>
      <c r="I178" s="26">
        <f>G178/F178*100</f>
        <v>63.143792795474852</v>
      </c>
    </row>
    <row r="179" spans="1:9" ht="15" x14ac:dyDescent="0.25">
      <c r="A179" s="31"/>
      <c r="B179" s="30">
        <v>1002</v>
      </c>
      <c r="C179" s="32" t="s">
        <v>35</v>
      </c>
      <c r="D179" s="46">
        <v>15307.7</v>
      </c>
      <c r="E179" s="45">
        <v>15307.7</v>
      </c>
      <c r="F179" s="45">
        <v>7579.2</v>
      </c>
      <c r="G179" s="45">
        <v>4900</v>
      </c>
      <c r="H179" s="27">
        <f>G179/E179*100</f>
        <v>32.010034165811973</v>
      </c>
      <c r="I179" s="26">
        <f>G179/F179*100</f>
        <v>64.650622757019221</v>
      </c>
    </row>
    <row r="180" spans="1:9" ht="15" x14ac:dyDescent="0.25">
      <c r="A180" s="31"/>
      <c r="B180" s="30"/>
      <c r="C180" s="32" t="s">
        <v>31</v>
      </c>
      <c r="D180" s="46">
        <v>0</v>
      </c>
      <c r="E180" s="45">
        <v>0</v>
      </c>
      <c r="F180" s="45">
        <v>0</v>
      </c>
      <c r="G180" s="45">
        <v>0</v>
      </c>
      <c r="H180" s="27">
        <v>0</v>
      </c>
      <c r="I180" s="26">
        <v>0</v>
      </c>
    </row>
    <row r="181" spans="1:9" ht="15" x14ac:dyDescent="0.25">
      <c r="A181" s="31"/>
      <c r="B181" s="30"/>
      <c r="C181" s="32" t="s">
        <v>30</v>
      </c>
      <c r="D181" s="46">
        <v>0</v>
      </c>
      <c r="E181" s="45">
        <v>0</v>
      </c>
      <c r="F181" s="45">
        <v>0</v>
      </c>
      <c r="G181" s="45">
        <v>0</v>
      </c>
      <c r="H181" s="27">
        <v>0</v>
      </c>
      <c r="I181" s="26">
        <v>0</v>
      </c>
    </row>
    <row r="182" spans="1:9" ht="15" x14ac:dyDescent="0.25">
      <c r="A182" s="31"/>
      <c r="B182" s="30"/>
      <c r="C182" s="32" t="s">
        <v>29</v>
      </c>
      <c r="D182" s="46">
        <v>0</v>
      </c>
      <c r="E182" s="45">
        <v>0</v>
      </c>
      <c r="F182" s="45">
        <v>0</v>
      </c>
      <c r="G182" s="45">
        <v>0</v>
      </c>
      <c r="H182" s="27">
        <v>0</v>
      </c>
      <c r="I182" s="26">
        <v>0</v>
      </c>
    </row>
    <row r="183" spans="1:9" ht="15" x14ac:dyDescent="0.25">
      <c r="A183" s="31"/>
      <c r="B183" s="30"/>
      <c r="C183" s="32" t="s">
        <v>28</v>
      </c>
      <c r="D183" s="46">
        <v>0</v>
      </c>
      <c r="E183" s="45">
        <v>0</v>
      </c>
      <c r="F183" s="45">
        <v>0</v>
      </c>
      <c r="G183" s="45">
        <v>0</v>
      </c>
      <c r="H183" s="27">
        <v>0</v>
      </c>
      <c r="I183" s="26">
        <v>0</v>
      </c>
    </row>
    <row r="184" spans="1:9" ht="15" x14ac:dyDescent="0.25">
      <c r="A184" s="31"/>
      <c r="B184" s="30">
        <v>1003</v>
      </c>
      <c r="C184" s="32" t="s">
        <v>34</v>
      </c>
      <c r="D184" s="46">
        <v>103809.8</v>
      </c>
      <c r="E184" s="45">
        <v>119804.4</v>
      </c>
      <c r="F184" s="45">
        <v>51288.6</v>
      </c>
      <c r="G184" s="45">
        <v>49926</v>
      </c>
      <c r="H184" s="27">
        <f>G184/E184*100</f>
        <v>41.672926870799401</v>
      </c>
      <c r="I184" s="26">
        <f>G184/F184*100</f>
        <v>97.343269264514916</v>
      </c>
    </row>
    <row r="185" spans="1:9" ht="15" x14ac:dyDescent="0.25">
      <c r="A185" s="31"/>
      <c r="B185" s="30">
        <v>1004</v>
      </c>
      <c r="C185" s="32" t="s">
        <v>33</v>
      </c>
      <c r="D185" s="46">
        <v>7992</v>
      </c>
      <c r="E185" s="45">
        <v>4065.9</v>
      </c>
      <c r="F185" s="45">
        <v>604.20000000000005</v>
      </c>
      <c r="G185" s="45">
        <v>366.6</v>
      </c>
      <c r="H185" s="27">
        <f>G185/E185*100</f>
        <v>9.0164539216409665</v>
      </c>
      <c r="I185" s="26">
        <f>G185/F185*100</f>
        <v>60.675273088381331</v>
      </c>
    </row>
    <row r="186" spans="1:9" ht="17.25" customHeight="1" x14ac:dyDescent="0.25">
      <c r="A186" s="31"/>
      <c r="B186" s="30">
        <v>1006</v>
      </c>
      <c r="C186" s="29" t="s">
        <v>32</v>
      </c>
      <c r="D186" s="46">
        <v>8887.2999999999993</v>
      </c>
      <c r="E186" s="45">
        <v>8887.2999999999993</v>
      </c>
      <c r="F186" s="45">
        <v>4200</v>
      </c>
      <c r="G186" s="45">
        <v>2435.1</v>
      </c>
      <c r="H186" s="27">
        <f>G186/E186*100</f>
        <v>27.399772709371799</v>
      </c>
      <c r="I186" s="26">
        <f>G186/F186*100</f>
        <v>57.978571428571421</v>
      </c>
    </row>
    <row r="187" spans="1:9" ht="21" customHeight="1" x14ac:dyDescent="0.25">
      <c r="A187" s="31"/>
      <c r="B187" s="30"/>
      <c r="C187" s="32" t="s">
        <v>31</v>
      </c>
      <c r="D187" s="46">
        <v>5701.6</v>
      </c>
      <c r="E187" s="45">
        <v>5734.5</v>
      </c>
      <c r="F187" s="45">
        <v>2674.1</v>
      </c>
      <c r="G187" s="45">
        <v>1638.6</v>
      </c>
      <c r="H187" s="27">
        <f>G187/E187*100</f>
        <v>28.574417996337953</v>
      </c>
      <c r="I187" s="26">
        <f>G187/F187*100</f>
        <v>61.276691223215288</v>
      </c>
    </row>
    <row r="188" spans="1:9" ht="15" x14ac:dyDescent="0.25">
      <c r="A188" s="31"/>
      <c r="B188" s="30"/>
      <c r="C188" s="32" t="s">
        <v>30</v>
      </c>
      <c r="D188" s="46">
        <v>1721.9</v>
      </c>
      <c r="E188" s="45">
        <v>1731.8</v>
      </c>
      <c r="F188" s="45">
        <v>877.2</v>
      </c>
      <c r="G188" s="45">
        <v>481.3</v>
      </c>
      <c r="H188" s="27">
        <f>G188/E188*100</f>
        <v>27.791892828271163</v>
      </c>
      <c r="I188" s="26">
        <f>G188/F188*100</f>
        <v>54.867761057911537</v>
      </c>
    </row>
    <row r="189" spans="1:9" ht="15" x14ac:dyDescent="0.25">
      <c r="A189" s="31"/>
      <c r="B189" s="30"/>
      <c r="C189" s="32" t="s">
        <v>29</v>
      </c>
      <c r="D189" s="46">
        <v>163.69999999999999</v>
      </c>
      <c r="E189" s="45">
        <v>163.69999999999999</v>
      </c>
      <c r="F189" s="45">
        <v>94.6</v>
      </c>
      <c r="G189" s="45">
        <v>63.9</v>
      </c>
      <c r="H189" s="27">
        <f>G189/E189*100</f>
        <v>39.034819792302997</v>
      </c>
      <c r="I189" s="26">
        <f>G189/F189*100</f>
        <v>67.5475687103594</v>
      </c>
    </row>
    <row r="190" spans="1:9" ht="15" x14ac:dyDescent="0.25">
      <c r="A190" s="31"/>
      <c r="B190" s="30"/>
      <c r="C190" s="32" t="s">
        <v>28</v>
      </c>
      <c r="D190" s="46">
        <v>440.1</v>
      </c>
      <c r="E190" s="45">
        <v>440.1</v>
      </c>
      <c r="F190" s="45">
        <v>107.8</v>
      </c>
      <c r="G190" s="45">
        <v>54.2</v>
      </c>
      <c r="H190" s="27">
        <f>G190/E190*100</f>
        <v>12.315382867530108</v>
      </c>
      <c r="I190" s="26">
        <f>G190/F190*100</f>
        <v>50.278293135435995</v>
      </c>
    </row>
    <row r="191" spans="1:9" ht="15.75" x14ac:dyDescent="0.25">
      <c r="A191" s="61">
        <v>11</v>
      </c>
      <c r="B191" s="60">
        <v>1100</v>
      </c>
      <c r="C191" s="59" t="s">
        <v>27</v>
      </c>
      <c r="D191" s="58">
        <f>D192</f>
        <v>368.6</v>
      </c>
      <c r="E191" s="57">
        <f>E192</f>
        <v>2168.6</v>
      </c>
      <c r="F191" s="57">
        <f>F192</f>
        <v>2055.8000000000002</v>
      </c>
      <c r="G191" s="57">
        <f>G192</f>
        <v>1851</v>
      </c>
      <c r="H191" s="48">
        <f>G191/E191*100</f>
        <v>85.354606658673802</v>
      </c>
      <c r="I191" s="56">
        <f>G191/F191*100</f>
        <v>90.037941433991634</v>
      </c>
    </row>
    <row r="192" spans="1:9" ht="15" x14ac:dyDescent="0.25">
      <c r="A192" s="31"/>
      <c r="B192" s="30">
        <v>1102</v>
      </c>
      <c r="C192" s="29" t="s">
        <v>26</v>
      </c>
      <c r="D192" s="46">
        <v>368.6</v>
      </c>
      <c r="E192" s="45">
        <v>2168.6</v>
      </c>
      <c r="F192" s="45">
        <v>2055.8000000000002</v>
      </c>
      <c r="G192" s="45">
        <v>1851</v>
      </c>
      <c r="H192" s="27">
        <f>G192/E192*100</f>
        <v>85.354606658673802</v>
      </c>
      <c r="I192" s="26">
        <f>G192/F192*100</f>
        <v>90.037941433991634</v>
      </c>
    </row>
    <row r="193" spans="1:11" ht="19.5" customHeight="1" x14ac:dyDescent="0.2">
      <c r="A193" s="52">
        <v>12</v>
      </c>
      <c r="B193" s="55" t="s">
        <v>25</v>
      </c>
      <c r="C193" s="50" t="s">
        <v>24</v>
      </c>
      <c r="D193" s="49">
        <f>SUM(D194)</f>
        <v>0</v>
      </c>
      <c r="E193" s="48">
        <f>E194</f>
        <v>0</v>
      </c>
      <c r="F193" s="48">
        <f>F194</f>
        <v>0</v>
      </c>
      <c r="G193" s="48">
        <f>G194</f>
        <v>0</v>
      </c>
      <c r="H193" s="48">
        <v>0</v>
      </c>
      <c r="I193" s="47">
        <v>0</v>
      </c>
    </row>
    <row r="194" spans="1:11" ht="15" x14ac:dyDescent="0.25">
      <c r="A194" s="54"/>
      <c r="B194" s="53" t="s">
        <v>23</v>
      </c>
      <c r="C194" s="29" t="s">
        <v>22</v>
      </c>
      <c r="D194" s="46">
        <v>0</v>
      </c>
      <c r="E194" s="45">
        <v>0</v>
      </c>
      <c r="F194" s="45">
        <v>0</v>
      </c>
      <c r="G194" s="45">
        <v>0</v>
      </c>
      <c r="H194" s="27">
        <v>0</v>
      </c>
      <c r="I194" s="26">
        <v>0</v>
      </c>
    </row>
    <row r="195" spans="1:11" ht="30.75" customHeight="1" x14ac:dyDescent="0.2">
      <c r="A195" s="52">
        <v>13</v>
      </c>
      <c r="B195" s="51">
        <v>1400</v>
      </c>
      <c r="C195" s="50" t="s">
        <v>21</v>
      </c>
      <c r="D195" s="49">
        <f>D196+D197</f>
        <v>75331.199999999997</v>
      </c>
      <c r="E195" s="48">
        <f>E196+E197</f>
        <v>80522.3</v>
      </c>
      <c r="F195" s="48">
        <f>F196+F197</f>
        <v>39218.800000000003</v>
      </c>
      <c r="G195" s="48">
        <f>G196+G197</f>
        <v>30739.7</v>
      </c>
      <c r="H195" s="48">
        <f>G195/E195*100</f>
        <v>38.175387439255957</v>
      </c>
      <c r="I195" s="47">
        <f>G195/F195*100</f>
        <v>78.380011627076811</v>
      </c>
    </row>
    <row r="196" spans="1:11" ht="15" x14ac:dyDescent="0.25">
      <c r="A196" s="31"/>
      <c r="B196" s="30" t="s">
        <v>20</v>
      </c>
      <c r="C196" s="32" t="s">
        <v>19</v>
      </c>
      <c r="D196" s="46">
        <v>48984.9</v>
      </c>
      <c r="E196" s="45">
        <v>48984.9</v>
      </c>
      <c r="F196" s="45">
        <v>31871.5</v>
      </c>
      <c r="G196" s="45">
        <v>26152.9</v>
      </c>
      <c r="H196" s="27">
        <f>G196/E196*100</f>
        <v>53.389718055972359</v>
      </c>
      <c r="I196" s="26">
        <f>G196/F196*100</f>
        <v>82.057323941452395</v>
      </c>
    </row>
    <row r="197" spans="1:11" ht="30" x14ac:dyDescent="0.25">
      <c r="A197" s="31"/>
      <c r="B197" s="30">
        <v>1403</v>
      </c>
      <c r="C197" s="29" t="s">
        <v>18</v>
      </c>
      <c r="D197" s="46">
        <v>26346.3</v>
      </c>
      <c r="E197" s="45">
        <v>31537.4</v>
      </c>
      <c r="F197" s="45">
        <v>7347.3</v>
      </c>
      <c r="G197" s="45">
        <v>4586.8</v>
      </c>
      <c r="H197" s="27">
        <f>G197/E197*100</f>
        <v>14.544001724936106</v>
      </c>
      <c r="I197" s="26">
        <f>G197/F197*100</f>
        <v>62.428375049337845</v>
      </c>
    </row>
    <row r="198" spans="1:11" ht="15.75" x14ac:dyDescent="0.25">
      <c r="A198" s="44"/>
      <c r="B198" s="43"/>
      <c r="C198" s="42" t="s">
        <v>17</v>
      </c>
      <c r="D198" s="41">
        <f>D79+D105+D112+D109+D120+D129+D131+D147+D157+D177+D191+D193+D195</f>
        <v>782832.22</v>
      </c>
      <c r="E198" s="40">
        <f>E79+E105+E112+E109+E120+E129+E131+E147+E157+E177+E191+E193+E195</f>
        <v>817788.9</v>
      </c>
      <c r="F198" s="40">
        <f>F79+F105+F112+F109+F120+F129+F131+F147+F157+F177+F191+F193+F195</f>
        <v>390544.39999999991</v>
      </c>
      <c r="G198" s="40">
        <f>G79+G105+G112+G109+G120+G131+G147+G157+G177+G191+G193+G195</f>
        <v>282141.3</v>
      </c>
      <c r="H198" s="40">
        <f>G198/E198*100</f>
        <v>34.500504959164886</v>
      </c>
      <c r="I198" s="39">
        <f>G198/F198*100</f>
        <v>72.243079147979088</v>
      </c>
    </row>
    <row r="199" spans="1:11" ht="14.25" x14ac:dyDescent="0.2">
      <c r="A199" s="31"/>
      <c r="B199" s="38"/>
      <c r="C199" s="37" t="s">
        <v>16</v>
      </c>
      <c r="D199" s="36">
        <f>D74-D198</f>
        <v>-2400.0200000000186</v>
      </c>
      <c r="E199" s="36">
        <f>E74-E198</f>
        <v>-29301.299999999814</v>
      </c>
      <c r="F199" s="36">
        <f>F74-F198</f>
        <v>-15786.199999999953</v>
      </c>
      <c r="G199" s="36">
        <f>G74-G198</f>
        <v>-9546.2999999999884</v>
      </c>
      <c r="H199" s="35"/>
      <c r="I199" s="34">
        <v>0</v>
      </c>
      <c r="K199" s="33"/>
    </row>
    <row r="200" spans="1:11" ht="21.75" customHeight="1" x14ac:dyDescent="0.25">
      <c r="A200" s="31"/>
      <c r="B200" s="30"/>
      <c r="C200" s="29" t="s">
        <v>15</v>
      </c>
      <c r="D200" s="28">
        <f>D201+D202</f>
        <v>0</v>
      </c>
      <c r="E200" s="28">
        <f>E201+E202</f>
        <v>17401.300000000047</v>
      </c>
      <c r="F200" s="28">
        <f>F201+F202</f>
        <v>3886.2000000000116</v>
      </c>
      <c r="G200" s="28">
        <f>G201+G202</f>
        <v>9546.2999999999884</v>
      </c>
      <c r="H200" s="27"/>
      <c r="I200" s="26">
        <v>0</v>
      </c>
    </row>
    <row r="201" spans="1:11" ht="15" x14ac:dyDescent="0.25">
      <c r="A201" s="31"/>
      <c r="B201" s="30"/>
      <c r="C201" s="32" t="s">
        <v>14</v>
      </c>
      <c r="D201" s="28">
        <v>-782832.2</v>
      </c>
      <c r="E201" s="28">
        <v>-800387.6</v>
      </c>
      <c r="F201" s="28">
        <v>-386658.2</v>
      </c>
      <c r="G201" s="28">
        <v>-275466.90000000002</v>
      </c>
      <c r="H201" s="27"/>
      <c r="I201" s="26">
        <v>0</v>
      </c>
    </row>
    <row r="202" spans="1:11" ht="15" x14ac:dyDescent="0.25">
      <c r="A202" s="31"/>
      <c r="B202" s="30"/>
      <c r="C202" s="32" t="s">
        <v>13</v>
      </c>
      <c r="D202" s="28">
        <v>782832.2</v>
      </c>
      <c r="E202" s="28">
        <v>817788.9</v>
      </c>
      <c r="F202" s="28">
        <v>390544.4</v>
      </c>
      <c r="G202" s="28">
        <v>285013.2</v>
      </c>
      <c r="H202" s="27"/>
      <c r="I202" s="26">
        <v>0</v>
      </c>
    </row>
    <row r="203" spans="1:11" ht="16.5" customHeight="1" x14ac:dyDescent="0.25">
      <c r="A203" s="31"/>
      <c r="B203" s="30"/>
      <c r="C203" s="29" t="s">
        <v>12</v>
      </c>
      <c r="D203" s="28">
        <v>0</v>
      </c>
      <c r="E203" s="28">
        <v>0</v>
      </c>
      <c r="F203" s="28">
        <v>0</v>
      </c>
      <c r="G203" s="28">
        <v>0</v>
      </c>
      <c r="H203" s="27"/>
      <c r="I203" s="26">
        <v>0</v>
      </c>
    </row>
    <row r="204" spans="1:11" ht="15" x14ac:dyDescent="0.25">
      <c r="A204" s="31"/>
      <c r="B204" s="30"/>
      <c r="C204" s="29" t="s">
        <v>11</v>
      </c>
      <c r="D204" s="28">
        <v>2400</v>
      </c>
      <c r="E204" s="28">
        <v>11900</v>
      </c>
      <c r="F204" s="28">
        <v>11900</v>
      </c>
      <c r="G204" s="28">
        <v>0</v>
      </c>
      <c r="H204" s="27"/>
      <c r="I204" s="26">
        <v>0</v>
      </c>
    </row>
    <row r="205" spans="1:11" ht="15" x14ac:dyDescent="0.25">
      <c r="A205" s="31"/>
      <c r="B205" s="30"/>
      <c r="C205" s="29" t="s">
        <v>10</v>
      </c>
      <c r="D205" s="28">
        <v>0</v>
      </c>
      <c r="E205" s="28">
        <v>0</v>
      </c>
      <c r="F205" s="28"/>
      <c r="G205" s="28">
        <v>0</v>
      </c>
      <c r="H205" s="27"/>
      <c r="I205" s="26">
        <v>0</v>
      </c>
    </row>
    <row r="206" spans="1:11" ht="15" x14ac:dyDescent="0.25">
      <c r="A206" s="31"/>
      <c r="B206" s="30"/>
      <c r="C206" s="29" t="s">
        <v>9</v>
      </c>
      <c r="D206" s="28">
        <v>0</v>
      </c>
      <c r="E206" s="28">
        <v>0</v>
      </c>
      <c r="F206" s="28">
        <v>0</v>
      </c>
      <c r="G206" s="28">
        <v>0</v>
      </c>
      <c r="H206" s="27"/>
      <c r="I206" s="26">
        <v>0</v>
      </c>
    </row>
    <row r="207" spans="1:11" ht="15" x14ac:dyDescent="0.25">
      <c r="A207" s="31"/>
      <c r="B207" s="30"/>
      <c r="C207" s="29" t="s">
        <v>8</v>
      </c>
      <c r="D207" s="28">
        <f>D200+D205+D206+D204</f>
        <v>2400</v>
      </c>
      <c r="E207" s="28">
        <f>E200+E205+E206+E204</f>
        <v>29301.300000000047</v>
      </c>
      <c r="F207" s="28">
        <f>F200+F205+F206+F204</f>
        <v>15786.200000000012</v>
      </c>
      <c r="G207" s="28">
        <f>G200+G205+G206+G204</f>
        <v>9546.2999999999884</v>
      </c>
      <c r="H207" s="27"/>
      <c r="I207" s="26">
        <v>0</v>
      </c>
    </row>
    <row r="208" spans="1:11" ht="15.75" x14ac:dyDescent="0.25">
      <c r="A208" s="14"/>
      <c r="B208" s="25"/>
      <c r="C208" s="11"/>
      <c r="D208" s="24"/>
      <c r="E208" s="24"/>
      <c r="F208" s="24"/>
      <c r="G208" s="24"/>
      <c r="H208" s="23"/>
      <c r="I208" s="22"/>
    </row>
    <row r="209" spans="1:9" ht="18.75" x14ac:dyDescent="0.3">
      <c r="A209" s="20"/>
      <c r="B209" s="19"/>
      <c r="C209" s="18" t="s">
        <v>7</v>
      </c>
      <c r="D209" s="18"/>
      <c r="E209" s="21"/>
      <c r="F209" s="18"/>
      <c r="G209" s="21"/>
      <c r="H209" s="10"/>
      <c r="I209" s="10"/>
    </row>
    <row r="210" spans="1:9" ht="18.75" x14ac:dyDescent="0.3">
      <c r="A210" s="20"/>
      <c r="B210" s="19"/>
      <c r="C210" s="18" t="s">
        <v>6</v>
      </c>
      <c r="D210" s="18"/>
      <c r="E210" s="17"/>
      <c r="F210" s="16" t="s">
        <v>5</v>
      </c>
      <c r="G210" s="16"/>
      <c r="H210" s="16"/>
      <c r="I210" s="15"/>
    </row>
    <row r="211" spans="1:9" ht="15.75" x14ac:dyDescent="0.25">
      <c r="A211" s="14"/>
      <c r="B211" s="13"/>
      <c r="C211" s="11"/>
      <c r="D211" s="11"/>
      <c r="E211" s="11"/>
      <c r="F211" s="11"/>
      <c r="G211" s="11"/>
      <c r="H211" s="10"/>
      <c r="I211" s="10"/>
    </row>
    <row r="212" spans="1:9" ht="15.75" x14ac:dyDescent="0.25">
      <c r="A212" s="14"/>
      <c r="B212" s="13"/>
      <c r="C212" s="11" t="s">
        <v>4</v>
      </c>
      <c r="D212" s="11"/>
      <c r="E212" s="11"/>
      <c r="F212" s="11"/>
      <c r="G212" s="11"/>
      <c r="H212" s="10"/>
      <c r="I212" s="10"/>
    </row>
    <row r="213" spans="1:9" x14ac:dyDescent="0.2">
      <c r="A213" s="12" t="s">
        <v>3</v>
      </c>
      <c r="B213" s="12"/>
      <c r="C213" s="11" t="s">
        <v>2</v>
      </c>
      <c r="D213" s="11"/>
      <c r="E213" s="11"/>
      <c r="F213" s="11"/>
      <c r="G213" s="11"/>
      <c r="H213" s="10"/>
      <c r="I213" s="10"/>
    </row>
    <row r="214" spans="1:9" x14ac:dyDescent="0.2">
      <c r="A214" s="12" t="s">
        <v>1</v>
      </c>
      <c r="B214" s="12"/>
      <c r="C214" s="11" t="s">
        <v>0</v>
      </c>
      <c r="D214" s="11"/>
      <c r="E214" s="11"/>
      <c r="F214" s="11"/>
      <c r="G214" s="11"/>
      <c r="H214" s="10"/>
      <c r="I214" s="10"/>
    </row>
    <row r="215" spans="1:9" x14ac:dyDescent="0.2">
      <c r="A215" s="9"/>
      <c r="B215" s="9"/>
      <c r="C215" s="9"/>
      <c r="D215" s="8"/>
      <c r="E215" s="8"/>
      <c r="F215" s="8"/>
      <c r="G215" s="7"/>
      <c r="H215" s="6"/>
      <c r="I215" s="6"/>
    </row>
  </sheetData>
  <mergeCells count="12">
    <mergeCell ref="F210:H210"/>
    <mergeCell ref="G4:G5"/>
    <mergeCell ref="H4:I4"/>
    <mergeCell ref="C7:I7"/>
    <mergeCell ref="A59:A62"/>
    <mergeCell ref="A77:I77"/>
    <mergeCell ref="C78:I78"/>
    <mergeCell ref="B2:H2"/>
    <mergeCell ref="A4:A5"/>
    <mergeCell ref="B4:B5"/>
    <mergeCell ref="C4:C5"/>
    <mergeCell ref="D4:F4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01.05.2014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2016-03-02T04:13:48Z</dcterms:created>
  <dcterms:modified xsi:type="dcterms:W3CDTF">2016-03-02T04:14:00Z</dcterms:modified>
</cp:coreProperties>
</file>