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ОЧТА\Администратор\На сайт\справка 2015\"/>
    </mc:Choice>
  </mc:AlternateContent>
  <bookViews>
    <workbookView xWindow="0" yWindow="0" windowWidth="22365" windowHeight="7740"/>
  </bookViews>
  <sheets>
    <sheet name="01.04.2015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F9" i="2"/>
  <c r="F8" i="2" s="1"/>
  <c r="G9" i="2"/>
  <c r="G8" i="2" s="1"/>
  <c r="H9" i="2"/>
  <c r="H10" i="2"/>
  <c r="I10" i="2"/>
  <c r="H11" i="2"/>
  <c r="I11" i="2"/>
  <c r="D12" i="2"/>
  <c r="E12" i="2"/>
  <c r="F12" i="2"/>
  <c r="G12" i="2"/>
  <c r="H12" i="2"/>
  <c r="I12" i="2"/>
  <c r="H13" i="2"/>
  <c r="I13" i="2"/>
  <c r="D14" i="2"/>
  <c r="E14" i="2"/>
  <c r="F14" i="2"/>
  <c r="G14" i="2"/>
  <c r="I14" i="2" s="1"/>
  <c r="H14" i="2"/>
  <c r="H15" i="2"/>
  <c r="I15" i="2"/>
  <c r="H16" i="2"/>
  <c r="I16" i="2"/>
  <c r="H17" i="2"/>
  <c r="I17" i="2"/>
  <c r="D21" i="2"/>
  <c r="D20" i="2" s="1"/>
  <c r="E21" i="2"/>
  <c r="E20" i="2" s="1"/>
  <c r="F21" i="2"/>
  <c r="F20" i="2" s="1"/>
  <c r="G21" i="2"/>
  <c r="G20" i="2" s="1"/>
  <c r="H21" i="2"/>
  <c r="I21" i="2" s="1"/>
  <c r="H22" i="2"/>
  <c r="I22" i="2"/>
  <c r="H23" i="2"/>
  <c r="I23" i="2"/>
  <c r="D24" i="2"/>
  <c r="E24" i="2"/>
  <c r="F24" i="2"/>
  <c r="G24" i="2"/>
  <c r="H24" i="2"/>
  <c r="I24" i="2"/>
  <c r="H25" i="2"/>
  <c r="I25" i="2"/>
  <c r="G26" i="2"/>
  <c r="D28" i="2"/>
  <c r="E28" i="2"/>
  <c r="F28" i="2"/>
  <c r="G28" i="2"/>
  <c r="H28" i="2" s="1"/>
  <c r="H31" i="2"/>
  <c r="H32" i="2"/>
  <c r="I32" i="2"/>
  <c r="D33" i="2"/>
  <c r="E33" i="2"/>
  <c r="F33" i="2"/>
  <c r="G33" i="2"/>
  <c r="D39" i="2"/>
  <c r="D37" i="2" s="1"/>
  <c r="D36" i="2" s="1"/>
  <c r="E39" i="2"/>
  <c r="E37" i="2" s="1"/>
  <c r="E36" i="2" s="1"/>
  <c r="F39" i="2"/>
  <c r="F37" i="2" s="1"/>
  <c r="F36" i="2" s="1"/>
  <c r="G39" i="2"/>
  <c r="I39" i="2" s="1"/>
  <c r="H40" i="2"/>
  <c r="I40" i="2"/>
  <c r="H41" i="2"/>
  <c r="I41" i="2"/>
  <c r="F42" i="2"/>
  <c r="D45" i="2"/>
  <c r="D42" i="2" s="1"/>
  <c r="E45" i="2"/>
  <c r="E42" i="2" s="1"/>
  <c r="F45" i="2"/>
  <c r="G45" i="2"/>
  <c r="G42" i="2" s="1"/>
  <c r="H46" i="2"/>
  <c r="I46" i="2"/>
  <c r="H51" i="2"/>
  <c r="I51" i="2"/>
  <c r="H54" i="2"/>
  <c r="I54" i="2"/>
  <c r="D59" i="2"/>
  <c r="E59" i="2"/>
  <c r="F59" i="2"/>
  <c r="G59" i="2"/>
  <c r="H59" i="2" s="1"/>
  <c r="H60" i="2"/>
  <c r="I60" i="2"/>
  <c r="H61" i="2"/>
  <c r="I61" i="2"/>
  <c r="H62" i="2"/>
  <c r="I62" i="2"/>
  <c r="D64" i="2"/>
  <c r="E64" i="2"/>
  <c r="F64" i="2"/>
  <c r="G64" i="2"/>
  <c r="H64" i="2" s="1"/>
  <c r="H65" i="2"/>
  <c r="I65" i="2"/>
  <c r="D67" i="2"/>
  <c r="E67" i="2"/>
  <c r="F67" i="2"/>
  <c r="G67" i="2"/>
  <c r="D69" i="2"/>
  <c r="E69" i="2"/>
  <c r="F69" i="2"/>
  <c r="G69" i="2"/>
  <c r="D76" i="2"/>
  <c r="E76" i="2"/>
  <c r="F76" i="2"/>
  <c r="I76" i="2" s="1"/>
  <c r="G76" i="2"/>
  <c r="H76" i="2" s="1"/>
  <c r="H77" i="2"/>
  <c r="I77" i="2"/>
  <c r="H79" i="2"/>
  <c r="I79" i="2"/>
  <c r="H80" i="2"/>
  <c r="I80" i="2"/>
  <c r="H81" i="2"/>
  <c r="I81" i="2"/>
  <c r="H82" i="2"/>
  <c r="I82" i="2"/>
  <c r="H83" i="2"/>
  <c r="I83" i="2"/>
  <c r="H84" i="2"/>
  <c r="I84" i="2"/>
  <c r="H86" i="2"/>
  <c r="I86" i="2"/>
  <c r="H87" i="2"/>
  <c r="I87" i="2"/>
  <c r="H88" i="2"/>
  <c r="I88" i="2"/>
  <c r="H89" i="2"/>
  <c r="I89" i="2"/>
  <c r="H90" i="2"/>
  <c r="I90" i="2"/>
  <c r="H92" i="2"/>
  <c r="I92" i="2"/>
  <c r="H93" i="2"/>
  <c r="I93" i="2"/>
  <c r="H94" i="2"/>
  <c r="I94" i="2"/>
  <c r="H95" i="2"/>
  <c r="I95" i="2"/>
  <c r="H97" i="2"/>
  <c r="H99" i="2"/>
  <c r="I99" i="2"/>
  <c r="H100" i="2"/>
  <c r="I100" i="2"/>
  <c r="H101" i="2"/>
  <c r="I101" i="2"/>
  <c r="D102" i="2"/>
  <c r="E102" i="2"/>
  <c r="F102" i="2"/>
  <c r="G102" i="2"/>
  <c r="H102" i="2" s="1"/>
  <c r="I102" i="2"/>
  <c r="H103" i="2"/>
  <c r="I103" i="2"/>
  <c r="D106" i="2"/>
  <c r="E106" i="2"/>
  <c r="F106" i="2"/>
  <c r="G106" i="2"/>
  <c r="I106" i="2" s="1"/>
  <c r="H107" i="2"/>
  <c r="I107" i="2"/>
  <c r="D109" i="2"/>
  <c r="E109" i="2"/>
  <c r="H109" i="2" s="1"/>
  <c r="F109" i="2"/>
  <c r="G109" i="2"/>
  <c r="I109" i="2"/>
  <c r="H110" i="2"/>
  <c r="I110" i="2"/>
  <c r="H111" i="2"/>
  <c r="I111" i="2"/>
  <c r="H112" i="2"/>
  <c r="I112" i="2"/>
  <c r="H114" i="2"/>
  <c r="I114" i="2"/>
  <c r="H115" i="2"/>
  <c r="I115" i="2"/>
  <c r="H116" i="2"/>
  <c r="D117" i="2"/>
  <c r="E117" i="2"/>
  <c r="F117" i="2"/>
  <c r="I117" i="2" s="1"/>
  <c r="G117" i="2"/>
  <c r="H117" i="2" s="1"/>
  <c r="H118" i="2"/>
  <c r="H120" i="2"/>
  <c r="I120" i="2"/>
  <c r="H121" i="2"/>
  <c r="H122" i="2"/>
  <c r="I122" i="2"/>
  <c r="H123" i="2"/>
  <c r="I123" i="2"/>
  <c r="H124" i="2"/>
  <c r="I124" i="2"/>
  <c r="H125" i="2"/>
  <c r="I125" i="2"/>
  <c r="D126" i="2"/>
  <c r="E126" i="2"/>
  <c r="F126" i="2"/>
  <c r="G126" i="2"/>
  <c r="D128" i="2"/>
  <c r="E128" i="2"/>
  <c r="F128" i="2"/>
  <c r="G128" i="2"/>
  <c r="I128" i="2" s="1"/>
  <c r="H128" i="2"/>
  <c r="H129" i="2"/>
  <c r="I129" i="2"/>
  <c r="H134" i="2"/>
  <c r="I134" i="2"/>
  <c r="H139" i="2"/>
  <c r="I139" i="2"/>
  <c r="H140" i="2"/>
  <c r="I140" i="2"/>
  <c r="H141" i="2"/>
  <c r="I141" i="2"/>
  <c r="H142" i="2"/>
  <c r="I142" i="2"/>
  <c r="H143" i="2"/>
  <c r="I143" i="2"/>
  <c r="D144" i="2"/>
  <c r="E144" i="2"/>
  <c r="F144" i="2"/>
  <c r="I144" i="2" s="1"/>
  <c r="G144" i="2"/>
  <c r="H144" i="2" s="1"/>
  <c r="H145" i="2"/>
  <c r="I145" i="2"/>
  <c r="H150" i="2"/>
  <c r="I150" i="2"/>
  <c r="H151" i="2"/>
  <c r="I151" i="2"/>
  <c r="H152" i="2"/>
  <c r="I152" i="2"/>
  <c r="D154" i="2"/>
  <c r="D195" i="2" s="1"/>
  <c r="E154" i="2"/>
  <c r="F154" i="2"/>
  <c r="G154" i="2"/>
  <c r="H170" i="2"/>
  <c r="D174" i="2"/>
  <c r="E174" i="2"/>
  <c r="H174" i="2" s="1"/>
  <c r="F174" i="2"/>
  <c r="G174" i="2"/>
  <c r="I174" i="2"/>
  <c r="H175" i="2"/>
  <c r="I175" i="2"/>
  <c r="H176" i="2"/>
  <c r="I176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D188" i="2"/>
  <c r="E188" i="2"/>
  <c r="H188" i="2" s="1"/>
  <c r="F188" i="2"/>
  <c r="G188" i="2"/>
  <c r="I188" i="2"/>
  <c r="H189" i="2"/>
  <c r="I189" i="2"/>
  <c r="D190" i="2"/>
  <c r="E190" i="2"/>
  <c r="F190" i="2"/>
  <c r="G190" i="2"/>
  <c r="D192" i="2"/>
  <c r="E192" i="2"/>
  <c r="H192" i="2" s="1"/>
  <c r="F192" i="2"/>
  <c r="G192" i="2"/>
  <c r="I192" i="2"/>
  <c r="H193" i="2"/>
  <c r="I193" i="2"/>
  <c r="H194" i="2"/>
  <c r="I194" i="2"/>
  <c r="G195" i="2"/>
  <c r="D197" i="2"/>
  <c r="E197" i="2"/>
  <c r="F197" i="2"/>
  <c r="F204" i="2" s="1"/>
  <c r="G197" i="2"/>
  <c r="G204" i="2" s="1"/>
  <c r="D204" i="2"/>
  <c r="E204" i="2"/>
  <c r="I8" i="2" l="1"/>
  <c r="G73" i="2"/>
  <c r="F71" i="2"/>
  <c r="F73" i="2"/>
  <c r="H42" i="2"/>
  <c r="G37" i="2"/>
  <c r="H20" i="2"/>
  <c r="I20" i="2"/>
  <c r="E8" i="2"/>
  <c r="D8" i="2"/>
  <c r="H106" i="2"/>
  <c r="H39" i="2"/>
  <c r="I9" i="2"/>
  <c r="F195" i="2"/>
  <c r="I195" i="2" s="1"/>
  <c r="I64" i="2"/>
  <c r="I59" i="2"/>
  <c r="I45" i="2"/>
  <c r="E195" i="2"/>
  <c r="H195" i="2" s="1"/>
  <c r="H45" i="2"/>
  <c r="E71" i="2" l="1"/>
  <c r="E196" i="2" s="1"/>
  <c r="E73" i="2"/>
  <c r="F196" i="2"/>
  <c r="H73" i="2"/>
  <c r="I73" i="2"/>
  <c r="I37" i="2"/>
  <c r="G36" i="2"/>
  <c r="H37" i="2"/>
  <c r="D71" i="2"/>
  <c r="D196" i="2" s="1"/>
  <c r="D73" i="2"/>
  <c r="H8" i="2"/>
  <c r="I36" i="2" l="1"/>
  <c r="H36" i="2"/>
  <c r="G71" i="2"/>
  <c r="H71" i="2" l="1"/>
  <c r="I71" i="2"/>
  <c r="G196" i="2"/>
</calcChain>
</file>

<file path=xl/sharedStrings.xml><?xml version="1.0" encoding="utf-8"?>
<sst xmlns="http://schemas.openxmlformats.org/spreadsheetml/2006/main" count="277" uniqueCount="214">
  <si>
    <t xml:space="preserve"> </t>
  </si>
  <si>
    <t>Мальцева Лариса Александровна  8 (391-61) 2-43-94</t>
  </si>
  <si>
    <t xml:space="preserve"> расходы:</t>
  </si>
  <si>
    <t>Лисиенко Татьяна Ивановна 8 (391-61) 2-45-50</t>
  </si>
  <si>
    <t>доходы:</t>
  </si>
  <si>
    <t xml:space="preserve">                      доходы:</t>
  </si>
  <si>
    <t xml:space="preserve">Исполнитель: </t>
  </si>
  <si>
    <t>В. В. Бородина</t>
  </si>
  <si>
    <t>Начальник бюджетного отдела</t>
  </si>
  <si>
    <t>Т. А. Филиппенко</t>
  </si>
  <si>
    <t>Руководитель Финуправления Канского района</t>
  </si>
  <si>
    <t>Итого источников</t>
  </si>
  <si>
    <t>Возврат бюджетных кредитов</t>
  </si>
  <si>
    <t>Погашение кредитов (бюджетных ссуд)</t>
  </si>
  <si>
    <t>Получение кредитов (бюджетных ссуд)</t>
  </si>
  <si>
    <t>Прочие источники внутреннего финансирования</t>
  </si>
  <si>
    <t>Уменьшение остатков средств бюджетов</t>
  </si>
  <si>
    <t>Увеличение остатков средств бюджетов</t>
  </si>
  <si>
    <t xml:space="preserve">Изменение остатков средств бюджета на счетах </t>
  </si>
  <si>
    <t>Профицит бюджета (плюс), дефицит (минус)</t>
  </si>
  <si>
    <t>ВСЕГО РАСХОДОВ:</t>
  </si>
  <si>
    <t>Прочие межбюджетные трансферты бюджетам субъектов РФ</t>
  </si>
  <si>
    <t>Дотации на выравнивание бюджетной обеспеченности</t>
  </si>
  <si>
    <t>.1401</t>
  </si>
  <si>
    <t>Межбюджетн. трансферты бюджетам субъектов РФ</t>
  </si>
  <si>
    <t>Обслуживание гос-го и муниципального долга</t>
  </si>
  <si>
    <t>1301</t>
  </si>
  <si>
    <t>ОБСЛУЖИВАНИЕ ГОС-ГО И МУНИЦ-ГО</t>
  </si>
  <si>
    <t>1300</t>
  </si>
  <si>
    <t>Массовый спорт</t>
  </si>
  <si>
    <t>МЕЖБЮДЖЕТНЫЕ ТРАНСФЕРТЫ</t>
  </si>
  <si>
    <t xml:space="preserve"> - поступление нефинансовых активов</t>
  </si>
  <si>
    <t xml:space="preserve"> - коммунальные услуги</t>
  </si>
  <si>
    <t xml:space="preserve"> - начисления на оплату труда</t>
  </si>
  <si>
    <t xml:space="preserve"> - заработная плата</t>
  </si>
  <si>
    <t>Другие вопросы в области социальной политики</t>
  </si>
  <si>
    <t>Охрана семьи и детства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</si>
  <si>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</si>
  <si>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</si>
  <si>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</si>
  <si>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</si>
  <si>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.0909</t>
  </si>
  <si>
    <t>Медицинская помощь в дневных стационарах всех типов</t>
  </si>
  <si>
    <t>.0903</t>
  </si>
  <si>
    <t>Амбулаторная помощь</t>
  </si>
  <si>
    <t>.0902</t>
  </si>
  <si>
    <t>Стационарная медицинская помощь</t>
  </si>
  <si>
    <t>.0901</t>
  </si>
  <si>
    <t xml:space="preserve">ЗДРАВООХРАНЕНИЕ </t>
  </si>
  <si>
    <t>.0900</t>
  </si>
  <si>
    <t>Другие вопросы в области культуры</t>
  </si>
  <si>
    <t>.0804</t>
  </si>
  <si>
    <t>Культура</t>
  </si>
  <si>
    <t>.0801</t>
  </si>
  <si>
    <t>КУЛЬТУРА, КИНЕМАТОГРАФИЯ, СРЕДСТВА МАССОВОЙ ИНФОРМАЦИИ</t>
  </si>
  <si>
    <t>.0800</t>
  </si>
  <si>
    <t>Другие вопросы в области образования</t>
  </si>
  <si>
    <t>.0709</t>
  </si>
  <si>
    <t>Молодёжная политика</t>
  </si>
  <si>
    <t>.0707</t>
  </si>
  <si>
    <t>Общее образование</t>
  </si>
  <si>
    <t>.0702</t>
  </si>
  <si>
    <t xml:space="preserve">Дошкольное образование </t>
  </si>
  <si>
    <t>.0701</t>
  </si>
  <si>
    <t>ОБРАЗОВАНИЕ</t>
  </si>
  <si>
    <t>.0700</t>
  </si>
  <si>
    <t>Другие вопросы в области охраны окружающей среды</t>
  </si>
  <si>
    <t>.0605</t>
  </si>
  <si>
    <t>ОХРАНА ОКУЖАЮЩЕЙ СРЕДЫ</t>
  </si>
  <si>
    <t>.0600</t>
  </si>
  <si>
    <t>Другие вопросы в области жилищно-комунального хозяйства</t>
  </si>
  <si>
    <t>.0505</t>
  </si>
  <si>
    <t>Благоустройство</t>
  </si>
  <si>
    <t>.0503</t>
  </si>
  <si>
    <t xml:space="preserve"> - безвозмездные и безвозвратные перечисления организациям</t>
  </si>
  <si>
    <t>Коммунальное хозяйство</t>
  </si>
  <si>
    <t>.0502</t>
  </si>
  <si>
    <t xml:space="preserve"> - приобретение услуг</t>
  </si>
  <si>
    <t>Жилищное хозяйство</t>
  </si>
  <si>
    <t>.0501</t>
  </si>
  <si>
    <t>ЖИЛИЩНО-КОММУН. ХОЗЯЙСТВО</t>
  </si>
  <si>
    <t>.0500</t>
  </si>
  <si>
    <t>Другие вопросы в области национальной экономики</t>
  </si>
  <si>
    <t>.0412</t>
  </si>
  <si>
    <t>Дорожное хозяйство (дорожные фонды)</t>
  </si>
  <si>
    <t>.0409</t>
  </si>
  <si>
    <t>Транспорт</t>
  </si>
  <si>
    <t>.0408</t>
  </si>
  <si>
    <t>Водные ресурсы</t>
  </si>
  <si>
    <t>.0406</t>
  </si>
  <si>
    <t>Сельское хозяйство и рыболовство</t>
  </si>
  <si>
    <t>.0405</t>
  </si>
  <si>
    <t>НАЦИОНАЛЬНАЯ ЭКОНОМИКА</t>
  </si>
  <si>
    <t>.0400</t>
  </si>
  <si>
    <t>Обеспечение пожарной безопасности</t>
  </si>
  <si>
    <t>.0310</t>
  </si>
  <si>
    <t>Защита населения и территории от последствий чрезвычайных ситуаций</t>
  </si>
  <si>
    <t>.0309</t>
  </si>
  <si>
    <t>НАЦИОНАЛЬНАЯ БЕЗОПАСНОСТЬ</t>
  </si>
  <si>
    <t>.0300</t>
  </si>
  <si>
    <t>Мобилизационная и вневоинская подготовка</t>
  </si>
  <si>
    <t>.0203</t>
  </si>
  <si>
    <t>НАЦИОНАЛЬНАЯ ОБОРОНА</t>
  </si>
  <si>
    <t>.0200</t>
  </si>
  <si>
    <t>Другие общегосударственные вопросы</t>
  </si>
  <si>
    <t>.0113</t>
  </si>
  <si>
    <t>Обслуживание государственного и муниципального долга</t>
  </si>
  <si>
    <t>.0112</t>
  </si>
  <si>
    <t>Резервные фонды</t>
  </si>
  <si>
    <t>.0111</t>
  </si>
  <si>
    <t>Обеспечение проведения выборов и референдумов</t>
  </si>
  <si>
    <t>.0107</t>
  </si>
  <si>
    <t>в том числе:</t>
  </si>
  <si>
    <t>Обеспечение деятельности финансовых, налоговых и таможенных органов и органов надзора</t>
  </si>
  <si>
    <t>.0106</t>
  </si>
  <si>
    <t xml:space="preserve">из них: </t>
  </si>
  <si>
    <t>Функционирование Правительства РФ, высших органов исполнительной власти субъектов РФ, местных администраций</t>
  </si>
  <si>
    <t>.0104</t>
  </si>
  <si>
    <t xml:space="preserve">Функционирование представительных органов  местного самоуправления </t>
  </si>
  <si>
    <t>.0103</t>
  </si>
  <si>
    <t>Функционирование высшего должностного лица субъекта РФ и органа местного самоуправления</t>
  </si>
  <si>
    <t>.0102</t>
  </si>
  <si>
    <t>ОБЩЕГОСУДАРСТВЕННЫЕ ВОПРОСЫ</t>
  </si>
  <si>
    <t>.0100</t>
  </si>
  <si>
    <t>РАСХОДЫ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</si>
  <si>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</si>
  <si>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</si>
  <si>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</si>
  <si>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</si>
  <si>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</si>
  <si>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</si>
  <si>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 края </t>
  </si>
  <si>
    <t>025</t>
  </si>
  <si>
    <t>Межбюджетные трансферты, передаваемые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</t>
  </si>
  <si>
    <t>014</t>
  </si>
  <si>
    <t>подстатья</t>
  </si>
  <si>
    <t>Иные межбюджетные трансферты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</si>
  <si>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2014 год и плановый период 2015-2016 годов</t>
  </si>
  <si>
    <t>119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</si>
  <si>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2014 год и плановый период 2015-2016 годов </t>
  </si>
  <si>
    <t>115</t>
  </si>
  <si>
    <t>Субвенции бюджетам муниципальных районов на выполнение передаваемых полномочий субъектов РФ</t>
  </si>
  <si>
    <t>024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</si>
  <si>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</si>
  <si>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015</t>
  </si>
  <si>
    <t>Субвенции бюджетам субъектов Российской Федерации и муниципальных образований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</si>
  <si>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</si>
  <si>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края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на 2015 год и плановый период 2016-2017 годов</t>
  </si>
  <si>
    <t xml:space="preserve">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2015 год и плановый период 2016 - 2017 годов 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</si>
  <si>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</si>
  <si>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</si>
  <si>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и проведение акарицидных обработок мест массового отдыха населения на 2015 год и плановый период 2016-2017 годов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</si>
  <si>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 и плановый период 2016-2020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</si>
  <si>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</si>
  <si>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</si>
  <si>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7488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</si>
  <si>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</si>
  <si>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7478</t>
  </si>
  <si>
    <t>Субсидии бюджетам муниципальных образований края на поддержку деятельности муниципальных молодежных центров на 2014 год и плановый период 2015-2016 годов</t>
  </si>
  <si>
    <t>7456</t>
  </si>
  <si>
    <t>Субсидии бюджетам муниципальных образований края на проведение работ по уничтожению сорняков дикорастущей конопли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</si>
  <si>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</si>
  <si>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</si>
  <si>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</si>
  <si>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</si>
  <si>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субъектов Российской Федерации и муниципальных образований </t>
  </si>
  <si>
    <t xml:space="preserve">Дотации бюджетам по обеспечению сбалансированности бюджетов </t>
  </si>
  <si>
    <t>Дотации на выравнивание уровня бюджетной обеспеченности</t>
  </si>
  <si>
    <t xml:space="preserve">Дотации бюджетам субъектам Российской Федерации и муниципальных образований </t>
  </si>
  <si>
    <t>БЕЗВОЗМЕЗДНЫЕ ПОСТУПЛЕНИЯ ОТ ДРУГИХ БЮДЖЕТОВ БЮДЖЕТНОЙ СИСТЕМЫ РФ</t>
  </si>
  <si>
    <t>БЕЗВОЗМЕЗДНЫЕ ПОСТУПЛЕНИЯ</t>
  </si>
  <si>
    <t>Прочие неналоговые доходы</t>
  </si>
  <si>
    <t>Невыясненные поступления</t>
  </si>
  <si>
    <t>ПРОЧИЕ НЕНАЛОГОВЫЕ ДОХОДЫ</t>
  </si>
  <si>
    <t>ШТРАФЫ, САНКЦИИ,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</si>
  <si>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</si>
  <si>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государственной и муниципальной собственности</t>
  </si>
  <si>
    <t>Доходы от продажи квартир</t>
  </si>
  <si>
    <t>ДОХОДЫ ОТ ПРОДАЖИ МАТЕРИАЛЬНЫХ И НЕМАТЕРИАЛЬНЫХ АКТИВОВ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</si>
  <si>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</si>
  <si>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</si>
  <si>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Плата за иные виды негативного воздействия на окружающую среду</t>
  </si>
  <si>
    <t>ПЛАТЕЖИ ПРИ ПОЛЬЗОВАНИИ ПРИРОДНЫМИ РЕСУРСАМИ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</si>
  <si>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</si>
  <si>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</si>
  <si>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 за передачу в возмездное поль-зование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</si>
  <si>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 ДОХОДЫ ОТ ИСПОЛЬЗОВАНИЯ ИМУЩЕСТВА, НАХОДЯЩЕГОСЯ В ГОСУДАРСТВЕННОЙ И МУНИЦИПАЛЬНОЙ СОБСТВЕННОСТИ </t>
  </si>
  <si>
    <t>ЗАДОЛЖЕННОСТЬ И ПЕРЕРАСЧЁТЫ ПО ОТМЕНЁННЫМ НАЛОГАМ, СБОРАМ И ИНЫМ ОБЯЗАТЕЛЬНЫМ ПЛАТЕЖАМ</t>
  </si>
  <si>
    <t>ГОСУДАРСТВЕННАЯ ПОШЛИНА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</si>
  <si>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</si>
  <si>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</si>
  <si>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определенных видов деятельности</t>
  </si>
  <si>
    <t>НАЛОГИ НА СОВОКУПНЫЙ ДОХОД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</si>
  <si>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</si>
  <si>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</si>
  <si>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 - налог на доходы физических лиц</t>
  </si>
  <si>
    <t xml:space="preserve"> - налог на прибыль организаций</t>
  </si>
  <si>
    <t>НАЛОГИ НА ПРИБЫЛЬ, ДОХОДЫ</t>
  </si>
  <si>
    <t>НАЛОГОВЫЕ И НЕНАЛОГОВЫЕ ДОХОДЫ</t>
  </si>
  <si>
    <t>ДОХОДЫ</t>
  </si>
  <si>
    <t xml:space="preserve">к квартальному плану </t>
  </si>
  <si>
    <t xml:space="preserve">к уточненному годовому плану </t>
  </si>
  <si>
    <t>Уточненный план на первый квартал</t>
  </si>
  <si>
    <t>Уточненный план на год</t>
  </si>
  <si>
    <t>Годовой план по бюджету (первоначальный)</t>
  </si>
  <si>
    <t>Процент исполнения,%</t>
  </si>
  <si>
    <t>Исполнено с начала года</t>
  </si>
  <si>
    <t>Плановые назначения на 2015 год</t>
  </si>
  <si>
    <t>Наименование доходов и отраслей расходов</t>
  </si>
  <si>
    <t>Р/П</t>
  </si>
  <si>
    <t>№ п/п</t>
  </si>
  <si>
    <t>(тыс. руб.)</t>
  </si>
  <si>
    <t xml:space="preserve">по состоянию на 01 апреля 2015 года     </t>
  </si>
  <si>
    <t xml:space="preserve">СПРАВКА об исполнении  Канского районного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</si>
</sst>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</cellStyleXfs>
  <cellXfs count="143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ont="1" applyFill="1"/>
    <xf numFmtId="0" fontId="1" fillId="0" borderId="0" xfId="1" applyFont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2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2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164" fontId="2" fillId="2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/>
    <xf numFmtId="165" fontId="3" fillId="2" borderId="1" xfId="1" applyNumberFormat="1" applyFont="1" applyFill="1" applyBorder="1" applyAlignment="1"/>
    <xf numFmtId="165" fontId="3" fillId="3" borderId="1" xfId="1" applyNumberFormat="1" applyFont="1" applyFill="1" applyBorder="1" applyAlignment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/>
    <xf numFmtId="164" fontId="1" fillId="0" borderId="0" xfId="1" applyNumberFormat="1"/>
    <xf numFmtId="165" fontId="4" fillId="2" borderId="1" xfId="2" applyNumberFormat="1" applyFont="1" applyFill="1" applyBorder="1" applyAlignment="1"/>
    <xf numFmtId="165" fontId="4" fillId="2" borderId="1" xfId="1" applyNumberFormat="1" applyFont="1" applyFill="1" applyBorder="1" applyAlignment="1"/>
    <xf numFmtId="165" fontId="4" fillId="0" borderId="1" xfId="1" applyNumberFormat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/>
    <xf numFmtId="165" fontId="4" fillId="4" borderId="1" xfId="1" applyNumberFormat="1" applyFont="1" applyFill="1" applyBorder="1" applyAlignment="1"/>
    <xf numFmtId="164" fontId="4" fillId="4" borderId="1" xfId="1" applyNumberFormat="1" applyFont="1" applyFill="1" applyBorder="1" applyAlignment="1"/>
    <xf numFmtId="0" fontId="9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165" fontId="3" fillId="0" borderId="1" xfId="1" applyNumberFormat="1" applyFont="1" applyFill="1" applyBorder="1" applyAlignment="1"/>
    <xf numFmtId="164" fontId="3" fillId="0" borderId="1" xfId="1" applyNumberFormat="1" applyFont="1" applyFill="1" applyBorder="1" applyAlignment="1"/>
    <xf numFmtId="165" fontId="4" fillId="5" borderId="1" xfId="2" applyNumberFormat="1" applyFont="1" applyFill="1" applyBorder="1" applyAlignment="1"/>
    <xf numFmtId="165" fontId="4" fillId="5" borderId="1" xfId="1" applyNumberFormat="1" applyFont="1" applyFill="1" applyBorder="1" applyAlignment="1"/>
    <xf numFmtId="164" fontId="4" fillId="5" borderId="1" xfId="1" applyNumberFormat="1" applyFont="1" applyFill="1" applyBorder="1" applyAlignment="1"/>
    <xf numFmtId="0" fontId="8" fillId="5" borderId="1" xfId="1" applyFont="1" applyFill="1" applyBorder="1" applyAlignment="1">
      <alignment wrapText="1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49" fontId="8" fillId="5" borderId="1" xfId="1" applyNumberFormat="1" applyFont="1" applyFill="1" applyBorder="1" applyAlignment="1">
      <alignment horizontal="center" vertical="top" wrapText="1"/>
    </xf>
    <xf numFmtId="165" fontId="4" fillId="6" borderId="1" xfId="2" applyNumberFormat="1" applyFont="1" applyFill="1" applyBorder="1" applyAlignment="1"/>
    <xf numFmtId="165" fontId="4" fillId="6" borderId="1" xfId="1" applyNumberFormat="1" applyFont="1" applyFill="1" applyBorder="1" applyAlignment="1"/>
    <xf numFmtId="0" fontId="4" fillId="5" borderId="1" xfId="1" applyFont="1" applyFill="1" applyBorder="1"/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wrapText="1"/>
    </xf>
    <xf numFmtId="49" fontId="4" fillId="5" borderId="1" xfId="1" applyNumberFormat="1" applyFont="1" applyFill="1" applyBorder="1" applyAlignment="1">
      <alignment wrapText="1"/>
    </xf>
    <xf numFmtId="165" fontId="1" fillId="0" borderId="0" xfId="1" applyNumberFormat="1"/>
    <xf numFmtId="0" fontId="4" fillId="5" borderId="1" xfId="1" applyFont="1" applyFill="1" applyBorder="1" applyAlignment="1">
      <alignment wrapText="1"/>
    </xf>
    <xf numFmtId="0" fontId="1" fillId="0" borderId="0" xfId="1" applyFill="1"/>
    <xf numFmtId="165" fontId="3" fillId="0" borderId="1" xfId="2" applyNumberFormat="1" applyFont="1" applyFill="1" applyBorder="1" applyAlignment="1"/>
    <xf numFmtId="0" fontId="4" fillId="5" borderId="1" xfId="1" applyFont="1" applyFill="1" applyBorder="1" applyAlignment="1">
      <alignment horizontal="left"/>
    </xf>
    <xf numFmtId="49" fontId="4" fillId="5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textRotation="9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wrapText="1"/>
    </xf>
    <xf numFmtId="165" fontId="3" fillId="0" borderId="1" xfId="1" applyNumberFormat="1" applyFont="1" applyFill="1" applyBorder="1"/>
    <xf numFmtId="0" fontId="2" fillId="0" borderId="0" xfId="1" applyFont="1" applyFill="1" applyBorder="1" applyAlignment="1">
      <alignment textRotation="90"/>
    </xf>
    <xf numFmtId="0" fontId="7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textRotation="90"/>
    </xf>
    <xf numFmtId="0" fontId="7" fillId="0" borderId="1" xfId="3" applyNumberFormat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wrapText="1"/>
    </xf>
    <xf numFmtId="0" fontId="7" fillId="0" borderId="1" xfId="3" applyNumberFormat="1" applyFont="1" applyFill="1" applyBorder="1" applyAlignment="1">
      <alignment horizontal="left" vertical="top" wrapText="1"/>
    </xf>
    <xf numFmtId="2" fontId="3" fillId="0" borderId="1" xfId="1" applyNumberFormat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vertical="center" wrapText="1"/>
    </xf>
    <xf numFmtId="165" fontId="12" fillId="0" borderId="1" xfId="1" applyNumberFormat="1" applyFont="1" applyBorder="1"/>
    <xf numFmtId="0" fontId="3" fillId="0" borderId="1" xfId="3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right" wrapText="1"/>
    </xf>
    <xf numFmtId="0" fontId="7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wrapText="1"/>
    </xf>
    <xf numFmtId="0" fontId="8" fillId="0" borderId="1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165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justify" wrapText="1"/>
    </xf>
    <xf numFmtId="165" fontId="4" fillId="0" borderId="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13" fillId="0" borderId="0" xfId="1" applyFont="1"/>
    <xf numFmtId="0" fontId="1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1" fillId="0" borderId="0" xfId="1" applyBorder="1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quotePrefix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3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3" borderId="1" xfId="1" quotePrefix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Alignment="1">
      <alignment vertic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Alignment="1"/>
    <xf numFmtId="0" fontId="17" fillId="0" borderId="0" xfId="1" applyFont="1" applyFill="1" applyBorder="1" applyAlignment="1">
      <alignment horizontal="center"/>
    </xf>
    <xf numFmtId="0" fontId="18" fillId="2" borderId="0" xfId="1" applyFont="1" applyFill="1" applyAlignment="1">
      <alignment horizontal="centerContinuous"/>
    </xf>
    <xf numFmtId="0" fontId="18" fillId="0" borderId="0" xfId="1" applyFont="1" applyFill="1" applyAlignment="1">
      <alignment horizontal="centerContinuous"/>
    </xf>
  </cellXfs>
  <cellStyles count="4">
    <cellStyle name="Обычный" xfId="0" builtinId="0"/>
    <cellStyle name="Обычный 2" xfId="1"/>
    <cellStyle name="Обычный_Лист1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14"/>
  <sheetViews>
    <sheetView tabSelected="1" topLeftCell="A190" zoomScaleNormal="100" workbookViewId="0">
      <selection activeCell="C208" sqref="C208:G208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48.140625" style="1" customWidth="1"/>
    <col min="4" max="4" width="12" style="4" customWidth="1"/>
    <col min="5" max="6" width="11" style="3" customWidth="1"/>
    <col min="7" max="7" width="10.85546875" style="3" customWidth="1"/>
    <col min="8" max="8" width="11" style="2" customWidth="1"/>
    <col min="9" max="9" width="11.140625" style="2" customWidth="1"/>
    <col min="10" max="16384" width="9.140625" style="1"/>
  </cols>
  <sheetData>
    <row r="1" spans="1:152" s="131" customFormat="1" ht="16.899999999999999" customHeight="1" x14ac:dyDescent="0.25">
      <c r="B1" s="137"/>
      <c r="C1" s="142" t="s">
        <v>213</v>
      </c>
      <c r="D1" s="142"/>
      <c r="E1" s="142"/>
      <c r="F1" s="142"/>
      <c r="G1" s="142"/>
      <c r="H1" s="142"/>
      <c r="I1" s="141"/>
    </row>
    <row r="2" spans="1:152" s="131" customFormat="1" ht="16.899999999999999" customHeight="1" x14ac:dyDescent="0.25">
      <c r="B2" s="140" t="s">
        <v>212</v>
      </c>
      <c r="C2" s="139"/>
      <c r="D2" s="139"/>
      <c r="E2" s="139"/>
      <c r="F2" s="139"/>
      <c r="G2" s="139"/>
      <c r="H2" s="139"/>
      <c r="I2" s="138"/>
      <c r="J2" s="138"/>
      <c r="K2" s="138"/>
    </row>
    <row r="3" spans="1:152" s="131" customFormat="1" ht="16.899999999999999" customHeight="1" x14ac:dyDescent="0.2">
      <c r="B3" s="137"/>
      <c r="C3" s="134"/>
      <c r="D3" s="136"/>
      <c r="E3" s="136"/>
      <c r="F3" s="136"/>
      <c r="G3" s="136"/>
      <c r="H3" s="134"/>
      <c r="I3" s="135" t="s">
        <v>211</v>
      </c>
      <c r="J3" s="134"/>
      <c r="K3" s="134"/>
    </row>
    <row r="4" spans="1:152" s="131" customFormat="1" ht="20.25" customHeight="1" x14ac:dyDescent="0.25">
      <c r="A4" s="130" t="s">
        <v>210</v>
      </c>
      <c r="B4" s="130" t="s">
        <v>209</v>
      </c>
      <c r="C4" s="129" t="s">
        <v>208</v>
      </c>
      <c r="D4" s="133" t="s">
        <v>207</v>
      </c>
      <c r="E4" s="133"/>
      <c r="F4" s="133"/>
      <c r="G4" s="126" t="s">
        <v>206</v>
      </c>
      <c r="H4" s="132" t="s">
        <v>205</v>
      </c>
      <c r="I4" s="132"/>
    </row>
    <row r="5" spans="1:152" ht="165.75" customHeight="1" x14ac:dyDescent="0.2">
      <c r="A5" s="130"/>
      <c r="B5" s="130"/>
      <c r="C5" s="129"/>
      <c r="D5" s="127" t="s">
        <v>204</v>
      </c>
      <c r="E5" s="128" t="s">
        <v>203</v>
      </c>
      <c r="F5" s="127" t="s">
        <v>202</v>
      </c>
      <c r="G5" s="126"/>
      <c r="H5" s="125" t="s">
        <v>201</v>
      </c>
      <c r="I5" s="125" t="s">
        <v>200</v>
      </c>
    </row>
    <row r="6" spans="1:152" x14ac:dyDescent="0.2">
      <c r="A6" s="123">
        <v>1</v>
      </c>
      <c r="B6" s="123">
        <v>2</v>
      </c>
      <c r="C6" s="123">
        <v>3</v>
      </c>
      <c r="D6" s="124">
        <v>4</v>
      </c>
      <c r="E6" s="123">
        <v>5</v>
      </c>
      <c r="F6" s="123">
        <v>6</v>
      </c>
      <c r="G6" s="123">
        <v>7</v>
      </c>
      <c r="H6" s="122">
        <v>8</v>
      </c>
      <c r="I6" s="122">
        <v>9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</row>
    <row r="7" spans="1:152" s="117" customFormat="1" ht="18.75" x14ac:dyDescent="0.3">
      <c r="A7" s="120"/>
      <c r="B7" s="119"/>
      <c r="C7" s="118" t="s">
        <v>199</v>
      </c>
      <c r="D7" s="118"/>
      <c r="E7" s="118"/>
      <c r="F7" s="118"/>
      <c r="G7" s="118"/>
      <c r="H7" s="118"/>
      <c r="I7" s="118"/>
    </row>
    <row r="8" spans="1:152" ht="14.25" customHeight="1" x14ac:dyDescent="0.25">
      <c r="A8" s="71">
        <v>1</v>
      </c>
      <c r="B8" s="116">
        <v>10000</v>
      </c>
      <c r="C8" s="69" t="s">
        <v>198</v>
      </c>
      <c r="D8" s="67">
        <f>D9+D12+D14+D18+D19+D20+D24+D28+D32+D33</f>
        <v>52298</v>
      </c>
      <c r="E8" s="67">
        <f>E9+E12+E14+E18+E19+E20+E24+E28+E32+E33</f>
        <v>52298</v>
      </c>
      <c r="F8" s="67">
        <f>F9+F12+F14+F18+F19+F20+F24+F28+F32+F33</f>
        <v>10650.3</v>
      </c>
      <c r="G8" s="67">
        <f>G9+G12+G14+G18+G19+G20+G24+G28+G32+G33+G26</f>
        <v>15981.4</v>
      </c>
      <c r="H8" s="66">
        <f>G8/E8*100</f>
        <v>30.558338751003859</v>
      </c>
      <c r="I8" s="66">
        <f>G8/F8*100</f>
        <v>150.05586697088347</v>
      </c>
    </row>
    <row r="9" spans="1:152" ht="15.75" x14ac:dyDescent="0.25">
      <c r="A9" s="77"/>
      <c r="B9" s="33">
        <v>10100</v>
      </c>
      <c r="C9" s="115" t="s">
        <v>197</v>
      </c>
      <c r="D9" s="114">
        <f>D10+D11</f>
        <v>33543.799999999996</v>
      </c>
      <c r="E9" s="114">
        <f>E10+E11</f>
        <v>33543.799999999996</v>
      </c>
      <c r="F9" s="114">
        <f>F10+F11</f>
        <v>6263.3</v>
      </c>
      <c r="G9" s="114">
        <f>G10+G11</f>
        <v>7561.2</v>
      </c>
      <c r="H9" s="66">
        <f>G9/E9*100</f>
        <v>22.541274393479572</v>
      </c>
      <c r="I9" s="66">
        <f>G9/F9*100</f>
        <v>120.72230293934507</v>
      </c>
    </row>
    <row r="10" spans="1:152" ht="15.75" x14ac:dyDescent="0.25">
      <c r="A10" s="77"/>
      <c r="B10" s="25"/>
      <c r="C10" s="109" t="s">
        <v>196</v>
      </c>
      <c r="D10" s="73">
        <v>595.6</v>
      </c>
      <c r="E10" s="73">
        <v>595.6</v>
      </c>
      <c r="F10" s="73">
        <v>137.1</v>
      </c>
      <c r="G10" s="74">
        <v>34.5</v>
      </c>
      <c r="H10" s="72">
        <f>G10/E10*100</f>
        <v>5.7924781732706512</v>
      </c>
      <c r="I10" s="72">
        <f>G10/F10*100</f>
        <v>25.164113785557991</v>
      </c>
    </row>
    <row r="11" spans="1:152" ht="15.75" x14ac:dyDescent="0.25">
      <c r="A11" s="77"/>
      <c r="B11" s="25"/>
      <c r="C11" s="109" t="s">
        <v>195</v>
      </c>
      <c r="D11" s="73">
        <v>32948.199999999997</v>
      </c>
      <c r="E11" s="73">
        <v>32948.199999999997</v>
      </c>
      <c r="F11" s="73">
        <v>6126.2</v>
      </c>
      <c r="G11" s="74">
        <v>7526.7</v>
      </c>
      <c r="H11" s="72">
        <f>G11/E11*100</f>
        <v>22.844040038606057</v>
      </c>
      <c r="I11" s="72">
        <f>G11/F11*100</f>
        <v>122.86082726649472</v>
      </c>
    </row>
    <row r="12" spans="1:152" ht="45" customHeight="1" x14ac:dyDescent="0.25">
      <c r="A12" s="77"/>
      <c r="B12" s="33">
        <v>10302</v>
      </c>
      <c r="C12" s="68" t="s">
        <v>194</v>
      </c>
      <c r="D12" s="67">
        <f>D13</f>
        <v>18.600000000000001</v>
      </c>
      <c r="E12" s="67">
        <f>E13</f>
        <v>18.600000000000001</v>
      </c>
      <c r="F12" s="67">
        <f>F13</f>
        <v>3.6</v>
      </c>
      <c r="G12" s="67">
        <f>G13</f>
        <v>6</v>
      </c>
      <c r="H12" s="66">
        <f>G12/E12*100</f>
        <v>32.258064516129032</v>
      </c>
      <c r="I12" s="66">
        <f>G12/F12*100</f>
        <v>166.66666666666666</v>
      </c>
    </row>
    <row r="13" spans="1:152" ht="45" x14ac:dyDescent="0.25">
      <c r="A13" s="77"/>
      <c r="B13" s="25"/>
      <c r="C13" s="113" t="s">
        <v>193</v>
      </c>
      <c r="D13" s="73">
        <v>18.600000000000001</v>
      </c>
      <c r="E13" s="73">
        <v>18.600000000000001</v>
      </c>
      <c r="F13" s="73">
        <v>3.6</v>
      </c>
      <c r="G13" s="74">
        <v>6</v>
      </c>
      <c r="H13" s="72">
        <f>G13/E13*100</f>
        <v>32.258064516129032</v>
      </c>
      <c r="I13" s="72">
        <f>G13/F13*100</f>
        <v>166.66666666666666</v>
      </c>
    </row>
    <row r="14" spans="1:152" ht="17.25" customHeight="1" x14ac:dyDescent="0.25">
      <c r="A14" s="77"/>
      <c r="B14" s="33">
        <v>10500</v>
      </c>
      <c r="C14" s="112" t="s">
        <v>192</v>
      </c>
      <c r="D14" s="67">
        <f>D15+D16+D17</f>
        <v>5995.8</v>
      </c>
      <c r="E14" s="67">
        <f>E15+E16+E17</f>
        <v>5995.8</v>
      </c>
      <c r="F14" s="67">
        <f>F15+F16+F17</f>
        <v>1712.1</v>
      </c>
      <c r="G14" s="67">
        <f>G15+G16+G17</f>
        <v>3926.6</v>
      </c>
      <c r="H14" s="66">
        <f>G14/E14*100</f>
        <v>65.489175756362783</v>
      </c>
      <c r="I14" s="66">
        <f>G14/F14*100</f>
        <v>229.34408036913734</v>
      </c>
    </row>
    <row r="15" spans="1:152" ht="28.5" customHeight="1" x14ac:dyDescent="0.25">
      <c r="A15" s="77"/>
      <c r="B15" s="25"/>
      <c r="C15" s="104" t="s">
        <v>191</v>
      </c>
      <c r="D15" s="73">
        <v>3358.3</v>
      </c>
      <c r="E15" s="73">
        <v>3358.3</v>
      </c>
      <c r="F15" s="73">
        <v>700</v>
      </c>
      <c r="G15" s="73">
        <v>809.6</v>
      </c>
      <c r="H15" s="72">
        <f>G15/E15*100</f>
        <v>24.107435309531606</v>
      </c>
      <c r="I15" s="72">
        <f>G15/F15*100</f>
        <v>115.65714285714286</v>
      </c>
    </row>
    <row r="16" spans="1:152" ht="15.75" x14ac:dyDescent="0.25">
      <c r="A16" s="77"/>
      <c r="B16" s="25"/>
      <c r="C16" s="104" t="s">
        <v>190</v>
      </c>
      <c r="D16" s="73">
        <v>2542.5</v>
      </c>
      <c r="E16" s="73">
        <v>2542.5</v>
      </c>
      <c r="F16" s="73">
        <v>980.5</v>
      </c>
      <c r="G16" s="74">
        <v>3104.2</v>
      </c>
      <c r="H16" s="72">
        <f>G16/E16*100</f>
        <v>122.09242871189774</v>
      </c>
      <c r="I16" s="72">
        <f>G16/F16*100</f>
        <v>316.59357470678225</v>
      </c>
    </row>
    <row r="17" spans="1:9" ht="30" x14ac:dyDescent="0.25">
      <c r="A17" s="77"/>
      <c r="B17" s="25"/>
      <c r="C17" s="99" t="s">
        <v>189</v>
      </c>
      <c r="D17" s="73">
        <v>95</v>
      </c>
      <c r="E17" s="73">
        <v>95</v>
      </c>
      <c r="F17" s="73">
        <v>31.6</v>
      </c>
      <c r="G17" s="74">
        <v>12.8</v>
      </c>
      <c r="H17" s="72">
        <f>G17/E17*100</f>
        <v>13.473684210526315</v>
      </c>
      <c r="I17" s="72">
        <f>G17/F17*100</f>
        <v>40.506329113924053</v>
      </c>
    </row>
    <row r="18" spans="1:9" ht="15.75" x14ac:dyDescent="0.25">
      <c r="A18" s="77"/>
      <c r="B18" s="33">
        <v>10800</v>
      </c>
      <c r="C18" s="68" t="s">
        <v>188</v>
      </c>
      <c r="D18" s="67">
        <v>0</v>
      </c>
      <c r="E18" s="67">
        <v>0</v>
      </c>
      <c r="F18" s="67">
        <v>0</v>
      </c>
      <c r="G18" s="67">
        <v>0.1</v>
      </c>
      <c r="H18" s="66">
        <v>0</v>
      </c>
      <c r="I18" s="66">
        <v>0</v>
      </c>
    </row>
    <row r="19" spans="1:9" ht="47.25" customHeight="1" x14ac:dyDescent="0.25">
      <c r="A19" s="77"/>
      <c r="B19" s="33">
        <v>10900</v>
      </c>
      <c r="C19" s="68" t="s">
        <v>187</v>
      </c>
      <c r="D19" s="67">
        <v>42</v>
      </c>
      <c r="E19" s="67">
        <v>42</v>
      </c>
      <c r="F19" s="67">
        <v>0</v>
      </c>
      <c r="G19" s="67">
        <v>0</v>
      </c>
      <c r="H19" s="66">
        <v>0</v>
      </c>
      <c r="I19" s="66">
        <v>0</v>
      </c>
    </row>
    <row r="20" spans="1:9" ht="56.25" customHeight="1" x14ac:dyDescent="0.25">
      <c r="A20" s="77"/>
      <c r="B20" s="33">
        <v>11100</v>
      </c>
      <c r="C20" s="68" t="s">
        <v>186</v>
      </c>
      <c r="D20" s="67">
        <f>D21</f>
        <v>8480.7999999999993</v>
      </c>
      <c r="E20" s="67">
        <f>E21</f>
        <v>8480.7999999999993</v>
      </c>
      <c r="F20" s="67">
        <f>F21</f>
        <v>1834.3</v>
      </c>
      <c r="G20" s="67">
        <f>G21</f>
        <v>3636.8</v>
      </c>
      <c r="H20" s="66">
        <f>G20/E20*100</f>
        <v>42.882746910668814</v>
      </c>
      <c r="I20" s="66">
        <f>G20/F20*100</f>
        <v>198.26636864198878</v>
      </c>
    </row>
    <row r="21" spans="1:9" s="4" customFormat="1" ht="89.25" customHeight="1" x14ac:dyDescent="0.25">
      <c r="A21" s="77"/>
      <c r="B21" s="25"/>
      <c r="C21" s="104" t="s">
        <v>185</v>
      </c>
      <c r="D21" s="73">
        <f>D22+D23</f>
        <v>8480.7999999999993</v>
      </c>
      <c r="E21" s="73">
        <f>E22+E23</f>
        <v>8480.7999999999993</v>
      </c>
      <c r="F21" s="73">
        <f>F22+F23</f>
        <v>1834.3</v>
      </c>
      <c r="G21" s="73">
        <f>G22+G23</f>
        <v>3636.8</v>
      </c>
      <c r="H21" s="72">
        <f>G21/E21*100</f>
        <v>42.882746910668814</v>
      </c>
      <c r="I21" s="72">
        <f>H21/F21*100</f>
        <v>2.3378262503771912</v>
      </c>
    </row>
    <row r="22" spans="1:9" ht="89.25" customHeight="1" x14ac:dyDescent="0.25">
      <c r="A22" s="77"/>
      <c r="B22" s="25"/>
      <c r="C22" s="104" t="s">
        <v>184</v>
      </c>
      <c r="D22" s="73">
        <v>5360.3</v>
      </c>
      <c r="E22" s="73">
        <v>5360.3</v>
      </c>
      <c r="F22" s="73">
        <v>1114.3</v>
      </c>
      <c r="G22" s="74">
        <v>2847.3</v>
      </c>
      <c r="H22" s="72">
        <f>G22/E22*100</f>
        <v>53.118295617782586</v>
      </c>
      <c r="I22" s="72">
        <f>G22/F22*100</f>
        <v>255.52364713272908</v>
      </c>
    </row>
    <row r="23" spans="1:9" ht="76.5" customHeight="1" x14ac:dyDescent="0.25">
      <c r="A23" s="77"/>
      <c r="B23" s="25"/>
      <c r="C23" s="110" t="s">
        <v>183</v>
      </c>
      <c r="D23" s="73">
        <v>3120.5</v>
      </c>
      <c r="E23" s="73">
        <v>3120.5</v>
      </c>
      <c r="F23" s="73">
        <v>720</v>
      </c>
      <c r="G23" s="74">
        <v>789.5</v>
      </c>
      <c r="H23" s="72">
        <f>G23/E23*100</f>
        <v>25.300432622977088</v>
      </c>
      <c r="I23" s="72">
        <f>G23/F23*100</f>
        <v>109.65277777777777</v>
      </c>
    </row>
    <row r="24" spans="1:9" ht="30.75" customHeight="1" x14ac:dyDescent="0.25">
      <c r="A24" s="77"/>
      <c r="B24" s="33">
        <v>11200</v>
      </c>
      <c r="C24" s="68" t="s">
        <v>182</v>
      </c>
      <c r="D24" s="67">
        <f>D25</f>
        <v>892</v>
      </c>
      <c r="E24" s="67">
        <f>E25</f>
        <v>892</v>
      </c>
      <c r="F24" s="67">
        <f>F25</f>
        <v>152</v>
      </c>
      <c r="G24" s="67">
        <f>G25</f>
        <v>236.8</v>
      </c>
      <c r="H24" s="66">
        <f>G24/E24*100</f>
        <v>26.547085201793724</v>
      </c>
      <c r="I24" s="66">
        <f>G24/F24*100</f>
        <v>155.78947368421055</v>
      </c>
    </row>
    <row r="25" spans="1:9" ht="30" x14ac:dyDescent="0.25">
      <c r="A25" s="77"/>
      <c r="B25" s="25"/>
      <c r="C25" s="104" t="s">
        <v>181</v>
      </c>
      <c r="D25" s="73">
        <v>892</v>
      </c>
      <c r="E25" s="73">
        <v>892</v>
      </c>
      <c r="F25" s="73">
        <v>152</v>
      </c>
      <c r="G25" s="74">
        <v>236.8</v>
      </c>
      <c r="H25" s="72">
        <f>G25/E25*100</f>
        <v>26.547085201793724</v>
      </c>
      <c r="I25" s="72">
        <f>G25/F25*100</f>
        <v>155.78947368421055</v>
      </c>
    </row>
    <row r="26" spans="1:9" ht="43.5" x14ac:dyDescent="0.25">
      <c r="A26" s="26"/>
      <c r="B26" s="33">
        <v>11300</v>
      </c>
      <c r="C26" s="68" t="s">
        <v>180</v>
      </c>
      <c r="D26" s="67">
        <v>0</v>
      </c>
      <c r="E26" s="67">
        <v>0</v>
      </c>
      <c r="F26" s="67">
        <v>0</v>
      </c>
      <c r="G26" s="111">
        <f>G27</f>
        <v>194.8</v>
      </c>
      <c r="H26" s="72">
        <v>0</v>
      </c>
      <c r="I26" s="72">
        <v>0</v>
      </c>
    </row>
    <row r="27" spans="1:9" ht="30" x14ac:dyDescent="0.25">
      <c r="A27" s="77"/>
      <c r="B27" s="25"/>
      <c r="C27" s="104" t="s">
        <v>179</v>
      </c>
      <c r="D27" s="73">
        <v>0</v>
      </c>
      <c r="E27" s="73">
        <v>0</v>
      </c>
      <c r="F27" s="73">
        <v>0</v>
      </c>
      <c r="G27" s="74">
        <v>194.8</v>
      </c>
      <c r="H27" s="72">
        <v>0</v>
      </c>
      <c r="I27" s="72">
        <v>0</v>
      </c>
    </row>
    <row r="28" spans="1:9" ht="33.75" customHeight="1" x14ac:dyDescent="0.25">
      <c r="A28" s="77"/>
      <c r="B28" s="33">
        <v>11400</v>
      </c>
      <c r="C28" s="68" t="s">
        <v>178</v>
      </c>
      <c r="D28" s="67">
        <f>D29+D30+D31</f>
        <v>985</v>
      </c>
      <c r="E28" s="67">
        <f>E29+E30+E31</f>
        <v>985</v>
      </c>
      <c r="F28" s="67">
        <f>F29+F30+F31</f>
        <v>0</v>
      </c>
      <c r="G28" s="67">
        <f>G29+G30+G31</f>
        <v>105.2</v>
      </c>
      <c r="H28" s="66">
        <f>G28/E28*100</f>
        <v>10.68020304568528</v>
      </c>
      <c r="I28" s="66">
        <v>0</v>
      </c>
    </row>
    <row r="29" spans="1:9" ht="15.75" x14ac:dyDescent="0.25">
      <c r="A29" s="77"/>
      <c r="B29" s="25"/>
      <c r="C29" s="104" t="s">
        <v>177</v>
      </c>
      <c r="D29" s="73">
        <v>0</v>
      </c>
      <c r="E29" s="73">
        <v>0</v>
      </c>
      <c r="F29" s="73">
        <v>0</v>
      </c>
      <c r="G29" s="73">
        <v>0</v>
      </c>
      <c r="H29" s="72">
        <v>0</v>
      </c>
      <c r="I29" s="72">
        <v>0</v>
      </c>
    </row>
    <row r="30" spans="1:9" ht="45" x14ac:dyDescent="0.25">
      <c r="A30" s="77"/>
      <c r="B30" s="25"/>
      <c r="C30" s="110" t="s">
        <v>176</v>
      </c>
      <c r="D30" s="73">
        <v>950</v>
      </c>
      <c r="E30" s="73">
        <v>950</v>
      </c>
      <c r="F30" s="73">
        <v>0</v>
      </c>
      <c r="G30" s="73">
        <v>-2.2999999999999998</v>
      </c>
      <c r="H30" s="72">
        <v>0</v>
      </c>
      <c r="I30" s="72">
        <v>0</v>
      </c>
    </row>
    <row r="31" spans="1:9" ht="59.25" customHeight="1" x14ac:dyDescent="0.25">
      <c r="A31" s="77"/>
      <c r="B31" s="25"/>
      <c r="C31" s="110" t="s">
        <v>175</v>
      </c>
      <c r="D31" s="73">
        <v>35</v>
      </c>
      <c r="E31" s="73">
        <v>35</v>
      </c>
      <c r="F31" s="73">
        <v>0</v>
      </c>
      <c r="G31" s="73">
        <v>107.5</v>
      </c>
      <c r="H31" s="72">
        <f>G31/E31*100</f>
        <v>307.14285714285717</v>
      </c>
      <c r="I31" s="72">
        <v>0</v>
      </c>
    </row>
    <row r="32" spans="1:9" ht="29.25" x14ac:dyDescent="0.25">
      <c r="A32" s="77"/>
      <c r="B32" s="33">
        <v>11600</v>
      </c>
      <c r="C32" s="68" t="s">
        <v>174</v>
      </c>
      <c r="D32" s="67">
        <v>2340</v>
      </c>
      <c r="E32" s="67">
        <v>2340</v>
      </c>
      <c r="F32" s="67">
        <v>685</v>
      </c>
      <c r="G32" s="67">
        <v>270.89999999999998</v>
      </c>
      <c r="H32" s="66">
        <f>G32/E32*100</f>
        <v>11.576923076923077</v>
      </c>
      <c r="I32" s="66">
        <f>G32/F32*100</f>
        <v>39.54744525547445</v>
      </c>
    </row>
    <row r="33" spans="1:11" ht="15.75" x14ac:dyDescent="0.25">
      <c r="A33" s="77"/>
      <c r="B33" s="33">
        <v>11700</v>
      </c>
      <c r="C33" s="68" t="s">
        <v>173</v>
      </c>
      <c r="D33" s="67">
        <f>D34+D35</f>
        <v>0</v>
      </c>
      <c r="E33" s="67">
        <f>E34+E35</f>
        <v>0</v>
      </c>
      <c r="F33" s="67">
        <f>F34+F35</f>
        <v>0</v>
      </c>
      <c r="G33" s="67">
        <f>G34+G35</f>
        <v>43</v>
      </c>
      <c r="H33" s="66">
        <v>0</v>
      </c>
      <c r="I33" s="66">
        <v>0</v>
      </c>
    </row>
    <row r="34" spans="1:11" ht="15" customHeight="1" x14ac:dyDescent="0.25">
      <c r="A34" s="77"/>
      <c r="B34" s="25"/>
      <c r="C34" s="109" t="s">
        <v>172</v>
      </c>
      <c r="D34" s="73">
        <v>0</v>
      </c>
      <c r="E34" s="73">
        <v>0</v>
      </c>
      <c r="F34" s="73">
        <v>0</v>
      </c>
      <c r="G34" s="73">
        <v>-4.3</v>
      </c>
      <c r="H34" s="72">
        <v>0</v>
      </c>
      <c r="I34" s="72">
        <v>0</v>
      </c>
    </row>
    <row r="35" spans="1:11" ht="17.25" customHeight="1" x14ac:dyDescent="0.25">
      <c r="A35" s="77"/>
      <c r="B35" s="25"/>
      <c r="C35" s="109" t="s">
        <v>171</v>
      </c>
      <c r="D35" s="73">
        <v>0</v>
      </c>
      <c r="E35" s="73">
        <v>0</v>
      </c>
      <c r="F35" s="73">
        <v>0</v>
      </c>
      <c r="G35" s="73">
        <v>47.3</v>
      </c>
      <c r="H35" s="72">
        <v>0</v>
      </c>
      <c r="I35" s="72">
        <v>0</v>
      </c>
    </row>
    <row r="36" spans="1:11" ht="18" customHeight="1" x14ac:dyDescent="0.25">
      <c r="A36" s="71">
        <v>2</v>
      </c>
      <c r="B36" s="71">
        <v>20000</v>
      </c>
      <c r="C36" s="69" t="s">
        <v>170</v>
      </c>
      <c r="D36" s="67">
        <f>D37+D67+D69</f>
        <v>642238.20000000007</v>
      </c>
      <c r="E36" s="67">
        <f>E37+E67+E69</f>
        <v>686053.5</v>
      </c>
      <c r="F36" s="67">
        <f>F37+F67+F69</f>
        <v>133186.30000000002</v>
      </c>
      <c r="G36" s="67">
        <f>G37+G67+G69</f>
        <v>132092.00000000003</v>
      </c>
      <c r="H36" s="66">
        <f>G36/E36*100</f>
        <v>19.253892006964477</v>
      </c>
      <c r="I36" s="66">
        <f>G36/F36*100</f>
        <v>99.178368946355604</v>
      </c>
    </row>
    <row r="37" spans="1:11" ht="47.25" x14ac:dyDescent="0.25">
      <c r="A37" s="108"/>
      <c r="B37" s="108">
        <v>20200</v>
      </c>
      <c r="C37" s="107" t="s">
        <v>169</v>
      </c>
      <c r="D37" s="106">
        <f>D39+D42+D59+D64</f>
        <v>642238.20000000007</v>
      </c>
      <c r="E37" s="106">
        <f>E39+E42+E59+E64</f>
        <v>686053.5</v>
      </c>
      <c r="F37" s="106">
        <f>F39+F42+F59+F64</f>
        <v>133186.30000000002</v>
      </c>
      <c r="G37" s="106">
        <f>G39+G42+G59+G64</f>
        <v>133201.80000000002</v>
      </c>
      <c r="H37" s="66">
        <f>G37/E37*100</f>
        <v>19.415657816773766</v>
      </c>
      <c r="I37" s="66">
        <f>G37/F37*100</f>
        <v>100.01163783362104</v>
      </c>
      <c r="K37" s="58"/>
    </row>
    <row r="38" spans="1:11" ht="15.75" x14ac:dyDescent="0.25">
      <c r="A38" s="71"/>
      <c r="B38" s="70"/>
      <c r="C38" s="105" t="s">
        <v>112</v>
      </c>
      <c r="D38" s="73"/>
      <c r="E38" s="73"/>
      <c r="F38" s="73"/>
      <c r="G38" s="74"/>
      <c r="H38" s="66"/>
      <c r="I38" s="66"/>
    </row>
    <row r="39" spans="1:11" ht="30" customHeight="1" x14ac:dyDescent="0.25">
      <c r="A39" s="26"/>
      <c r="B39" s="26">
        <v>20201</v>
      </c>
      <c r="C39" s="68" t="s">
        <v>168</v>
      </c>
      <c r="D39" s="67">
        <f>D40+D41</f>
        <v>269122.8</v>
      </c>
      <c r="E39" s="67">
        <f>E40+E41</f>
        <v>269122.8</v>
      </c>
      <c r="F39" s="67">
        <f>F40+F41</f>
        <v>64472.5</v>
      </c>
      <c r="G39" s="67">
        <f>G40+G41</f>
        <v>64472.5</v>
      </c>
      <c r="H39" s="66">
        <f>G39/E39*100</f>
        <v>23.95653582676756</v>
      </c>
      <c r="I39" s="66">
        <f>G39/F39*100</f>
        <v>100</v>
      </c>
    </row>
    <row r="40" spans="1:11" ht="30" x14ac:dyDescent="0.25">
      <c r="A40" s="26"/>
      <c r="B40" s="77"/>
      <c r="C40" s="104" t="s">
        <v>167</v>
      </c>
      <c r="D40" s="73">
        <v>255415.3</v>
      </c>
      <c r="E40" s="73">
        <v>255415.3</v>
      </c>
      <c r="F40" s="84">
        <v>61045.599999999999</v>
      </c>
      <c r="G40" s="74">
        <v>61045.599999999999</v>
      </c>
      <c r="H40" s="72">
        <f>G40/E40*100</f>
        <v>23.900525927773316</v>
      </c>
      <c r="I40" s="72">
        <f>G40/F40*100</f>
        <v>100</v>
      </c>
    </row>
    <row r="41" spans="1:11" ht="31.5" x14ac:dyDescent="0.25">
      <c r="A41" s="26"/>
      <c r="B41" s="77"/>
      <c r="C41" s="103" t="s">
        <v>166</v>
      </c>
      <c r="D41" s="73">
        <v>13707.5</v>
      </c>
      <c r="E41" s="73">
        <v>13707.5</v>
      </c>
      <c r="F41" s="84">
        <v>3426.9</v>
      </c>
      <c r="G41" s="74">
        <v>3426.9</v>
      </c>
      <c r="H41" s="72">
        <f>G41/E41*100</f>
        <v>25.000182381907717</v>
      </c>
      <c r="I41" s="72">
        <f>G41/F41*100</f>
        <v>100</v>
      </c>
    </row>
    <row r="42" spans="1:11" ht="30.75" customHeight="1" x14ac:dyDescent="0.25">
      <c r="A42" s="26"/>
      <c r="B42" s="26">
        <v>20202</v>
      </c>
      <c r="C42" s="68" t="s">
        <v>165</v>
      </c>
      <c r="D42" s="67">
        <f>D43+D44+D45</f>
        <v>14175.5</v>
      </c>
      <c r="E42" s="67">
        <f>E43+E44+E45</f>
        <v>63032.30000000001</v>
      </c>
      <c r="F42" s="67">
        <f>F43+F44+F45</f>
        <v>3928.4</v>
      </c>
      <c r="G42" s="67">
        <f>G43+G44+G45</f>
        <v>3928.4</v>
      </c>
      <c r="H42" s="66">
        <f>G42/E42*100</f>
        <v>6.2323602343560358</v>
      </c>
      <c r="I42" s="66">
        <v>0</v>
      </c>
    </row>
    <row r="43" spans="1:11" ht="129" customHeight="1" x14ac:dyDescent="0.25">
      <c r="A43" s="26"/>
      <c r="B43" s="102">
        <v>20202088</v>
      </c>
      <c r="C43" s="101" t="s">
        <v>164</v>
      </c>
      <c r="D43" s="98">
        <v>0</v>
      </c>
      <c r="E43" s="98">
        <v>999.7</v>
      </c>
      <c r="F43" s="98">
        <v>0</v>
      </c>
      <c r="G43" s="98">
        <v>0</v>
      </c>
      <c r="H43" s="72">
        <v>0</v>
      </c>
      <c r="I43" s="72">
        <v>0</v>
      </c>
    </row>
    <row r="44" spans="1:11" ht="96.75" customHeight="1" x14ac:dyDescent="0.25">
      <c r="A44" s="26"/>
      <c r="B44" s="102">
        <v>20202089</v>
      </c>
      <c r="C44" s="101" t="s">
        <v>163</v>
      </c>
      <c r="D44" s="98">
        <v>0</v>
      </c>
      <c r="E44" s="98">
        <v>1688.7</v>
      </c>
      <c r="F44" s="98">
        <v>0</v>
      </c>
      <c r="G44" s="98">
        <v>0</v>
      </c>
      <c r="H44" s="72">
        <v>0</v>
      </c>
      <c r="I44" s="72">
        <v>0</v>
      </c>
    </row>
    <row r="45" spans="1:11" ht="30.75" customHeight="1" x14ac:dyDescent="0.25">
      <c r="A45" s="26"/>
      <c r="B45" s="33">
        <v>20202999</v>
      </c>
      <c r="C45" s="101" t="s">
        <v>162</v>
      </c>
      <c r="D45" s="98">
        <f>D46+D47+D48+D49+D50+D51+D52+D53+D54+D55+D56+D57+D58</f>
        <v>14175.5</v>
      </c>
      <c r="E45" s="98">
        <f>E46+E47+E48+E49+E50+E51+E52+E53+E54+E55+E56+E57+E58</f>
        <v>60343.900000000009</v>
      </c>
      <c r="F45" s="98">
        <f>F46+F47+F48+F49+F50+F51+F52+F53+F54+F55+F56+F57+F58</f>
        <v>3928.4</v>
      </c>
      <c r="G45" s="98">
        <f>G46+G47+G48+G49+G50+G51+G52+G53+G54+G55+G56+G57+G58</f>
        <v>3928.4</v>
      </c>
      <c r="H45" s="72">
        <f>G45/E45*100</f>
        <v>6.5100200683084779</v>
      </c>
      <c r="I45" s="72">
        <f>G45/F45*100</f>
        <v>100</v>
      </c>
    </row>
    <row r="46" spans="1:11" ht="63.75" customHeight="1" x14ac:dyDescent="0.25">
      <c r="A46" s="26"/>
      <c r="B46" s="25">
        <v>1021</v>
      </c>
      <c r="C46" s="100" t="s">
        <v>161</v>
      </c>
      <c r="D46" s="98">
        <v>0</v>
      </c>
      <c r="E46" s="98">
        <v>8420</v>
      </c>
      <c r="F46" s="98">
        <v>2807</v>
      </c>
      <c r="G46" s="98">
        <v>2807</v>
      </c>
      <c r="H46" s="72">
        <f>G46/E46*100</f>
        <v>33.337292161520189</v>
      </c>
      <c r="I46" s="72">
        <f>G46/F46*100</f>
        <v>100</v>
      </c>
    </row>
    <row r="47" spans="1:11" ht="149.25" customHeight="1" x14ac:dyDescent="0.25">
      <c r="A47" s="26"/>
      <c r="B47" s="25">
        <v>7451</v>
      </c>
      <c r="C47" s="99" t="s">
        <v>160</v>
      </c>
      <c r="D47" s="98">
        <v>0</v>
      </c>
      <c r="E47" s="98">
        <v>84.7</v>
      </c>
      <c r="F47" s="73">
        <v>0</v>
      </c>
      <c r="G47" s="73">
        <v>0</v>
      </c>
      <c r="H47" s="72">
        <v>0</v>
      </c>
      <c r="I47" s="72">
        <v>0</v>
      </c>
    </row>
    <row r="48" spans="1:11" ht="63.75" customHeight="1" x14ac:dyDescent="0.25">
      <c r="A48" s="26"/>
      <c r="B48" s="96" t="s">
        <v>159</v>
      </c>
      <c r="C48" s="97" t="s">
        <v>158</v>
      </c>
      <c r="D48" s="73">
        <v>559.1</v>
      </c>
      <c r="E48" s="73">
        <v>559.1</v>
      </c>
      <c r="F48" s="73">
        <v>0</v>
      </c>
      <c r="G48" s="73">
        <v>0</v>
      </c>
      <c r="H48" s="72">
        <v>0</v>
      </c>
      <c r="I48" s="72">
        <v>0</v>
      </c>
    </row>
    <row r="49" spans="1:11" ht="130.5" customHeight="1" x14ac:dyDescent="0.25">
      <c r="A49" s="26"/>
      <c r="B49" s="96" t="s">
        <v>157</v>
      </c>
      <c r="C49" s="95" t="s">
        <v>156</v>
      </c>
      <c r="D49" s="73">
        <v>0</v>
      </c>
      <c r="E49" s="73">
        <v>19</v>
      </c>
      <c r="F49" s="73">
        <v>0</v>
      </c>
      <c r="G49" s="73">
        <v>0</v>
      </c>
      <c r="H49" s="72">
        <v>0</v>
      </c>
      <c r="I49" s="72">
        <v>0</v>
      </c>
    </row>
    <row r="50" spans="1:11" ht="144" customHeight="1" x14ac:dyDescent="0.25">
      <c r="A50" s="26"/>
      <c r="B50" s="96" t="s">
        <v>155</v>
      </c>
      <c r="C50" s="95" t="s">
        <v>154</v>
      </c>
      <c r="D50" s="73">
        <v>0</v>
      </c>
      <c r="E50" s="73">
        <v>191.3</v>
      </c>
      <c r="F50" s="73">
        <v>0</v>
      </c>
      <c r="G50" s="73">
        <v>0</v>
      </c>
      <c r="H50" s="72">
        <v>0</v>
      </c>
      <c r="I50" s="72">
        <v>0</v>
      </c>
    </row>
    <row r="51" spans="1:11" ht="144" customHeight="1" x14ac:dyDescent="0.25">
      <c r="A51" s="26"/>
      <c r="B51" s="89">
        <v>7508</v>
      </c>
      <c r="C51" s="95" t="s">
        <v>153</v>
      </c>
      <c r="D51" s="94">
        <v>0</v>
      </c>
      <c r="E51" s="73">
        <v>1914.8</v>
      </c>
      <c r="F51" s="73">
        <v>433.4</v>
      </c>
      <c r="G51" s="73">
        <v>433.4</v>
      </c>
      <c r="H51" s="72">
        <f>G51/E51*100</f>
        <v>22.634217672864008</v>
      </c>
      <c r="I51" s="72">
        <f>G51/F51*100</f>
        <v>100</v>
      </c>
    </row>
    <row r="52" spans="1:11" ht="75.75" customHeight="1" x14ac:dyDescent="0.25">
      <c r="A52" s="26"/>
      <c r="B52" s="89">
        <v>7511</v>
      </c>
      <c r="C52" s="24" t="s">
        <v>152</v>
      </c>
      <c r="D52" s="73">
        <v>12166.1</v>
      </c>
      <c r="E52" s="73">
        <v>12166.1</v>
      </c>
      <c r="F52" s="73">
        <v>0</v>
      </c>
      <c r="G52" s="73">
        <v>0</v>
      </c>
      <c r="H52" s="72">
        <v>0</v>
      </c>
      <c r="I52" s="72">
        <v>0</v>
      </c>
    </row>
    <row r="53" spans="1:11" ht="78" customHeight="1" x14ac:dyDescent="0.25">
      <c r="A53" s="26"/>
      <c r="B53" s="89">
        <v>7555</v>
      </c>
      <c r="C53" s="93" t="s">
        <v>151</v>
      </c>
      <c r="D53" s="73">
        <v>40</v>
      </c>
      <c r="E53" s="73">
        <v>40</v>
      </c>
      <c r="F53" s="73">
        <v>0</v>
      </c>
      <c r="G53" s="73">
        <v>0</v>
      </c>
      <c r="H53" s="72">
        <v>0</v>
      </c>
      <c r="I53" s="72">
        <v>0</v>
      </c>
    </row>
    <row r="54" spans="1:11" ht="78" customHeight="1" x14ac:dyDescent="0.25">
      <c r="A54" s="26"/>
      <c r="B54" s="89">
        <v>7558</v>
      </c>
      <c r="C54" s="92" t="s">
        <v>150</v>
      </c>
      <c r="D54" s="73">
        <v>0</v>
      </c>
      <c r="E54" s="73">
        <v>3986.9</v>
      </c>
      <c r="F54" s="73">
        <v>688</v>
      </c>
      <c r="G54" s="73">
        <v>688</v>
      </c>
      <c r="H54" s="72">
        <f>G54/E54*100</f>
        <v>17.25651508690963</v>
      </c>
      <c r="I54" s="72">
        <f>G54/F54*100</f>
        <v>100</v>
      </c>
    </row>
    <row r="55" spans="1:11" ht="109.5" customHeight="1" x14ac:dyDescent="0.25">
      <c r="A55" s="26"/>
      <c r="B55" s="89">
        <v>7562</v>
      </c>
      <c r="C55" s="91" t="s">
        <v>149</v>
      </c>
      <c r="D55" s="73">
        <v>0</v>
      </c>
      <c r="E55" s="73">
        <v>20258.2</v>
      </c>
      <c r="F55" s="73">
        <v>0</v>
      </c>
      <c r="G55" s="73">
        <v>0</v>
      </c>
      <c r="H55" s="72">
        <v>0</v>
      </c>
      <c r="I55" s="72">
        <v>0</v>
      </c>
    </row>
    <row r="56" spans="1:11" ht="74.25" customHeight="1" x14ac:dyDescent="0.25">
      <c r="A56" s="26"/>
      <c r="B56" s="89">
        <v>7582</v>
      </c>
      <c r="C56" s="90" t="s">
        <v>148</v>
      </c>
      <c r="D56" s="73">
        <v>1106.3</v>
      </c>
      <c r="E56" s="73">
        <v>1106.3</v>
      </c>
      <c r="F56" s="73">
        <v>0</v>
      </c>
      <c r="G56" s="73">
        <v>0</v>
      </c>
      <c r="H56" s="72">
        <v>0</v>
      </c>
      <c r="I56" s="72">
        <v>0</v>
      </c>
    </row>
    <row r="57" spans="1:11" ht="104.25" customHeight="1" x14ac:dyDescent="0.25">
      <c r="A57" s="26"/>
      <c r="B57" s="89">
        <v>7583</v>
      </c>
      <c r="C57" s="90" t="s">
        <v>147</v>
      </c>
      <c r="D57" s="73">
        <v>304</v>
      </c>
      <c r="E57" s="73">
        <v>304</v>
      </c>
      <c r="F57" s="73">
        <v>0</v>
      </c>
      <c r="G57" s="73">
        <v>0</v>
      </c>
      <c r="H57" s="72">
        <v>0</v>
      </c>
      <c r="I57" s="72">
        <v>0</v>
      </c>
    </row>
    <row r="58" spans="1:11" ht="136.5" customHeight="1" x14ac:dyDescent="0.25">
      <c r="A58" s="26"/>
      <c r="B58" s="89">
        <v>7594</v>
      </c>
      <c r="C58" s="88" t="s">
        <v>146</v>
      </c>
      <c r="D58" s="73">
        <v>0</v>
      </c>
      <c r="E58" s="73">
        <v>11293.5</v>
      </c>
      <c r="F58" s="73">
        <v>0</v>
      </c>
      <c r="G58" s="73">
        <v>0</v>
      </c>
      <c r="H58" s="72">
        <v>0</v>
      </c>
      <c r="I58" s="72">
        <v>0</v>
      </c>
    </row>
    <row r="59" spans="1:11" ht="30" customHeight="1" x14ac:dyDescent="0.25">
      <c r="A59" s="26"/>
      <c r="B59" s="26">
        <v>20203</v>
      </c>
      <c r="C59" s="83" t="s">
        <v>145</v>
      </c>
      <c r="D59" s="67">
        <f>D60+D61+D62+D63</f>
        <v>356512.60000000003</v>
      </c>
      <c r="E59" s="67">
        <f>E60+E61+E62+E63</f>
        <v>351471.10000000003</v>
      </c>
      <c r="F59" s="67">
        <f>F60+F61+F62+F63</f>
        <v>64183.8</v>
      </c>
      <c r="G59" s="67">
        <f>G60+G61+G62+G63</f>
        <v>64183.8</v>
      </c>
      <c r="H59" s="66">
        <f>G59/E59*100</f>
        <v>18.261472991662757</v>
      </c>
      <c r="I59" s="66">
        <f>G59/F59*100</f>
        <v>100</v>
      </c>
    </row>
    <row r="60" spans="1:11" ht="58.5" customHeight="1" x14ac:dyDescent="0.25">
      <c r="A60" s="87"/>
      <c r="B60" s="80" t="s">
        <v>144</v>
      </c>
      <c r="C60" s="86" t="s">
        <v>143</v>
      </c>
      <c r="D60" s="73">
        <v>2085.9</v>
      </c>
      <c r="E60" s="84">
        <v>2085.9</v>
      </c>
      <c r="F60" s="84">
        <v>521.4</v>
      </c>
      <c r="G60" s="84">
        <v>521.4</v>
      </c>
      <c r="H60" s="72">
        <f>G60/E60*100</f>
        <v>24.996404429742554</v>
      </c>
      <c r="I60" s="72">
        <f>G60/F60*100</f>
        <v>100</v>
      </c>
      <c r="K60" s="85"/>
    </row>
    <row r="61" spans="1:11" ht="42.75" customHeight="1" x14ac:dyDescent="0.25">
      <c r="A61" s="26"/>
      <c r="B61" s="80" t="s">
        <v>142</v>
      </c>
      <c r="C61" s="86" t="s">
        <v>141</v>
      </c>
      <c r="D61" s="73">
        <v>341821.7</v>
      </c>
      <c r="E61" s="84">
        <v>341821.7</v>
      </c>
      <c r="F61" s="84">
        <v>63661.3</v>
      </c>
      <c r="G61" s="84">
        <v>63661.3</v>
      </c>
      <c r="H61" s="72">
        <f>G61/E61*100</f>
        <v>18.624124799566559</v>
      </c>
      <c r="I61" s="72">
        <f>G61/F61*100</f>
        <v>100</v>
      </c>
      <c r="J61" s="60"/>
      <c r="K61" s="85"/>
    </row>
    <row r="62" spans="1:11" ht="120.75" customHeight="1" x14ac:dyDescent="0.25">
      <c r="A62" s="26"/>
      <c r="B62" s="80" t="s">
        <v>140</v>
      </c>
      <c r="C62" s="79" t="s">
        <v>139</v>
      </c>
      <c r="D62" s="73">
        <v>1.1000000000000001</v>
      </c>
      <c r="E62" s="84">
        <v>1.1000000000000001</v>
      </c>
      <c r="F62" s="84">
        <v>1.1000000000000001</v>
      </c>
      <c r="G62" s="84">
        <v>1.1000000000000001</v>
      </c>
      <c r="H62" s="72">
        <f>G62/E62*100</f>
        <v>100</v>
      </c>
      <c r="I62" s="72">
        <f>G62/F62*100</f>
        <v>100</v>
      </c>
    </row>
    <row r="63" spans="1:11" ht="156.75" customHeight="1" x14ac:dyDescent="0.25">
      <c r="A63" s="26"/>
      <c r="B63" s="80" t="s">
        <v>138</v>
      </c>
      <c r="C63" s="79" t="s">
        <v>137</v>
      </c>
      <c r="D63" s="73">
        <v>12603.9</v>
      </c>
      <c r="E63" s="84">
        <v>7562.4</v>
      </c>
      <c r="F63" s="84">
        <v>0</v>
      </c>
      <c r="G63" s="84">
        <v>0</v>
      </c>
      <c r="H63" s="72">
        <v>0</v>
      </c>
      <c r="I63" s="72">
        <v>0</v>
      </c>
    </row>
    <row r="64" spans="1:11" ht="15.75" customHeight="1" x14ac:dyDescent="0.25">
      <c r="A64" s="26"/>
      <c r="B64" s="26">
        <v>20204</v>
      </c>
      <c r="C64" s="83" t="s">
        <v>136</v>
      </c>
      <c r="D64" s="67">
        <f>D65+D66</f>
        <v>2427.3000000000002</v>
      </c>
      <c r="E64" s="67">
        <f>E65+E66</f>
        <v>2427.3000000000002</v>
      </c>
      <c r="F64" s="67">
        <f>F65+F66</f>
        <v>601.6</v>
      </c>
      <c r="G64" s="67">
        <f>G65+G66</f>
        <v>617.1</v>
      </c>
      <c r="H64" s="66">
        <f>G64/E64*100</f>
        <v>25.423309850451119</v>
      </c>
      <c r="I64" s="66">
        <f>G64/F64*100</f>
        <v>102.57646276595744</v>
      </c>
    </row>
    <row r="65" spans="1:9" ht="76.5" customHeight="1" x14ac:dyDescent="0.25">
      <c r="A65" s="81" t="s">
        <v>135</v>
      </c>
      <c r="B65" s="80" t="s">
        <v>134</v>
      </c>
      <c r="C65" s="82" t="s">
        <v>133</v>
      </c>
      <c r="D65" s="73">
        <v>2406.5</v>
      </c>
      <c r="E65" s="73">
        <v>2406.5</v>
      </c>
      <c r="F65" s="73">
        <v>601.6</v>
      </c>
      <c r="G65" s="74">
        <v>617.1</v>
      </c>
      <c r="H65" s="72">
        <f>G65/E65*100</f>
        <v>25.643050072719721</v>
      </c>
      <c r="I65" s="72">
        <f>G65/F65*100</f>
        <v>102.57646276595744</v>
      </c>
    </row>
    <row r="66" spans="1:9" ht="63" customHeight="1" x14ac:dyDescent="0.25">
      <c r="A66" s="81"/>
      <c r="B66" s="80" t="s">
        <v>132</v>
      </c>
      <c r="C66" s="79" t="s">
        <v>131</v>
      </c>
      <c r="D66" s="73">
        <v>20.8</v>
      </c>
      <c r="E66" s="73">
        <v>20.8</v>
      </c>
      <c r="F66" s="73">
        <v>0</v>
      </c>
      <c r="G66" s="74">
        <v>0</v>
      </c>
      <c r="H66" s="72">
        <v>0</v>
      </c>
      <c r="I66" s="72">
        <v>0</v>
      </c>
    </row>
    <row r="67" spans="1:9" ht="60" customHeight="1" x14ac:dyDescent="0.25">
      <c r="A67" s="26"/>
      <c r="B67" s="26">
        <v>21800</v>
      </c>
      <c r="C67" s="78" t="s">
        <v>130</v>
      </c>
      <c r="D67" s="67">
        <f>D68</f>
        <v>0</v>
      </c>
      <c r="E67" s="67">
        <f>E68</f>
        <v>0</v>
      </c>
      <c r="F67" s="67">
        <f>F68</f>
        <v>0</v>
      </c>
      <c r="G67" s="67">
        <f>G68</f>
        <v>648.70000000000005</v>
      </c>
      <c r="H67" s="66">
        <v>0</v>
      </c>
      <c r="I67" s="66">
        <v>0</v>
      </c>
    </row>
    <row r="68" spans="1:9" ht="62.25" customHeight="1" x14ac:dyDescent="0.25">
      <c r="A68" s="26"/>
      <c r="B68" s="77"/>
      <c r="C68" s="76" t="s">
        <v>129</v>
      </c>
      <c r="D68" s="75">
        <v>0</v>
      </c>
      <c r="E68" s="75">
        <v>0</v>
      </c>
      <c r="F68" s="74">
        <v>0</v>
      </c>
      <c r="G68" s="73">
        <v>648.70000000000005</v>
      </c>
      <c r="H68" s="72">
        <v>0</v>
      </c>
      <c r="I68" s="72">
        <v>0</v>
      </c>
    </row>
    <row r="69" spans="1:9" ht="47.25" customHeight="1" x14ac:dyDescent="0.25">
      <c r="A69" s="26"/>
      <c r="B69" s="26">
        <v>21900</v>
      </c>
      <c r="C69" s="78" t="s">
        <v>128</v>
      </c>
      <c r="D69" s="67">
        <f>D70</f>
        <v>0</v>
      </c>
      <c r="E69" s="67">
        <f>E70</f>
        <v>0</v>
      </c>
      <c r="F69" s="67">
        <f>F70</f>
        <v>0</v>
      </c>
      <c r="G69" s="67">
        <f>G70</f>
        <v>-1758.5</v>
      </c>
      <c r="H69" s="66">
        <v>0</v>
      </c>
      <c r="I69" s="66">
        <v>0</v>
      </c>
    </row>
    <row r="70" spans="1:9" ht="60" customHeight="1" x14ac:dyDescent="0.25">
      <c r="A70" s="26"/>
      <c r="B70" s="77"/>
      <c r="C70" s="76" t="s">
        <v>127</v>
      </c>
      <c r="D70" s="75">
        <v>0</v>
      </c>
      <c r="E70" s="75">
        <v>0</v>
      </c>
      <c r="F70" s="74">
        <v>0</v>
      </c>
      <c r="G70" s="73">
        <v>-1758.5</v>
      </c>
      <c r="H70" s="72">
        <v>0</v>
      </c>
      <c r="I70" s="72">
        <v>0</v>
      </c>
    </row>
    <row r="71" spans="1:9" ht="15.75" x14ac:dyDescent="0.25">
      <c r="A71" s="71"/>
      <c r="B71" s="70"/>
      <c r="C71" s="69" t="s">
        <v>126</v>
      </c>
      <c r="D71" s="67">
        <f>D8+D36</f>
        <v>694536.20000000007</v>
      </c>
      <c r="E71" s="67">
        <f>E8+E36</f>
        <v>738351.5</v>
      </c>
      <c r="F71" s="67">
        <f>F8+F36</f>
        <v>143836.6</v>
      </c>
      <c r="G71" s="67">
        <f>G8+G36</f>
        <v>148073.40000000002</v>
      </c>
      <c r="H71" s="66">
        <f>G71/E71*100</f>
        <v>20.054594593496461</v>
      </c>
      <c r="I71" s="66">
        <f>G71/F71*100</f>
        <v>102.94556461985339</v>
      </c>
    </row>
    <row r="72" spans="1:9" ht="15.75" x14ac:dyDescent="0.25">
      <c r="A72" s="26"/>
      <c r="B72" s="26"/>
      <c r="C72" s="68" t="s">
        <v>112</v>
      </c>
      <c r="D72" s="67"/>
      <c r="E72" s="67"/>
      <c r="F72" s="67"/>
      <c r="G72" s="67"/>
      <c r="H72" s="66"/>
      <c r="I72" s="66"/>
    </row>
    <row r="73" spans="1:9" ht="15.75" customHeight="1" x14ac:dyDescent="0.25">
      <c r="A73" s="26"/>
      <c r="B73" s="26"/>
      <c r="C73" s="68" t="s">
        <v>125</v>
      </c>
      <c r="D73" s="67">
        <f>D8</f>
        <v>52298</v>
      </c>
      <c r="E73" s="67">
        <f>E8</f>
        <v>52298</v>
      </c>
      <c r="F73" s="67">
        <f>F8</f>
        <v>10650.3</v>
      </c>
      <c r="G73" s="67">
        <f>G8</f>
        <v>15981.4</v>
      </c>
      <c r="H73" s="66">
        <f>G73/E73*100</f>
        <v>30.558338751003859</v>
      </c>
      <c r="I73" s="66">
        <f>G73/F73*100</f>
        <v>150.05586697088347</v>
      </c>
    </row>
    <row r="74" spans="1:9" ht="14.25" x14ac:dyDescent="0.2">
      <c r="A74" s="65" t="s">
        <v>124</v>
      </c>
      <c r="B74" s="65"/>
      <c r="C74" s="65"/>
      <c r="D74" s="65"/>
      <c r="E74" s="65"/>
      <c r="F74" s="65"/>
      <c r="G74" s="65"/>
      <c r="H74" s="65"/>
      <c r="I74" s="65"/>
    </row>
    <row r="75" spans="1:9" s="2" customFormat="1" ht="18.75" x14ac:dyDescent="0.3">
      <c r="A75" s="39"/>
      <c r="B75" s="39"/>
      <c r="C75" s="64" t="s">
        <v>124</v>
      </c>
      <c r="D75" s="64"/>
      <c r="E75" s="64"/>
      <c r="F75" s="64"/>
      <c r="G75" s="64"/>
      <c r="H75" s="64"/>
      <c r="I75" s="64"/>
    </row>
    <row r="76" spans="1:9" ht="15.75" x14ac:dyDescent="0.25">
      <c r="A76" s="55">
        <v>1</v>
      </c>
      <c r="B76" s="63" t="s">
        <v>123</v>
      </c>
      <c r="C76" s="62" t="s">
        <v>122</v>
      </c>
      <c r="D76" s="44">
        <f>D77+D81+D84+D90+D96+D97+D98+D99</f>
        <v>42554.3</v>
      </c>
      <c r="E76" s="43">
        <f>E77+E81+E84+E90+E96+E97+E98+E99</f>
        <v>42474.600000000006</v>
      </c>
      <c r="F76" s="43">
        <f>F77+F81+F84+F90+F96+F97+F98+F99</f>
        <v>7866.5999999999995</v>
      </c>
      <c r="G76" s="43">
        <f>G77+G81+G84+G90+G96+G97+G98+G99</f>
        <v>7757.0999999999995</v>
      </c>
      <c r="H76" s="43">
        <f>G76/E76*100</f>
        <v>18.262914777302193</v>
      </c>
      <c r="I76" s="42">
        <f>G76/F76*100</f>
        <v>98.608039051178395</v>
      </c>
    </row>
    <row r="77" spans="1:9" ht="33" customHeight="1" x14ac:dyDescent="0.25">
      <c r="A77" s="26"/>
      <c r="B77" s="25" t="s">
        <v>121</v>
      </c>
      <c r="C77" s="24" t="s">
        <v>120</v>
      </c>
      <c r="D77" s="41">
        <v>936</v>
      </c>
      <c r="E77" s="40">
        <v>936</v>
      </c>
      <c r="F77" s="40">
        <v>210.2</v>
      </c>
      <c r="G77" s="40">
        <v>210.2</v>
      </c>
      <c r="H77" s="22">
        <f>G77/E77*100</f>
        <v>22.457264957264954</v>
      </c>
      <c r="I77" s="21">
        <f>G77/F77*100</f>
        <v>100</v>
      </c>
    </row>
    <row r="78" spans="1:9" ht="15.75" x14ac:dyDescent="0.25">
      <c r="A78" s="26"/>
      <c r="B78" s="25"/>
      <c r="C78" s="27" t="s">
        <v>112</v>
      </c>
      <c r="D78" s="41"/>
      <c r="E78" s="40"/>
      <c r="F78" s="40"/>
      <c r="G78" s="61"/>
      <c r="H78" s="22"/>
      <c r="I78" s="21"/>
    </row>
    <row r="79" spans="1:9" ht="15.75" x14ac:dyDescent="0.25">
      <c r="A79" s="26"/>
      <c r="B79" s="25"/>
      <c r="C79" s="27" t="s">
        <v>34</v>
      </c>
      <c r="D79" s="41">
        <v>718.9</v>
      </c>
      <c r="E79" s="40">
        <v>718.9</v>
      </c>
      <c r="F79" s="40">
        <v>174</v>
      </c>
      <c r="G79" s="40">
        <v>174</v>
      </c>
      <c r="H79" s="22">
        <f>G79/E79*100</f>
        <v>24.203644456809016</v>
      </c>
      <c r="I79" s="21">
        <f>G79/F79*100</f>
        <v>100</v>
      </c>
    </row>
    <row r="80" spans="1:9" ht="15.75" x14ac:dyDescent="0.25">
      <c r="A80" s="26"/>
      <c r="B80" s="25"/>
      <c r="C80" s="27" t="s">
        <v>33</v>
      </c>
      <c r="D80" s="41">
        <v>217.1</v>
      </c>
      <c r="E80" s="40">
        <v>217.1</v>
      </c>
      <c r="F80" s="40">
        <v>36.200000000000003</v>
      </c>
      <c r="G80" s="40">
        <v>36.200000000000003</v>
      </c>
      <c r="H80" s="22">
        <f>G80/E80*100</f>
        <v>16.674343620451406</v>
      </c>
      <c r="I80" s="21">
        <f>G80/F80*100</f>
        <v>100</v>
      </c>
    </row>
    <row r="81" spans="1:9" ht="30" x14ac:dyDescent="0.25">
      <c r="A81" s="26"/>
      <c r="B81" s="25" t="s">
        <v>119</v>
      </c>
      <c r="C81" s="24" t="s">
        <v>118</v>
      </c>
      <c r="D81" s="41">
        <v>2620.9</v>
      </c>
      <c r="E81" s="40">
        <v>2632.9</v>
      </c>
      <c r="F81" s="40">
        <v>527.20000000000005</v>
      </c>
      <c r="G81" s="40">
        <v>526</v>
      </c>
      <c r="H81" s="22">
        <f>G81/E81*100</f>
        <v>19.977971058528617</v>
      </c>
      <c r="I81" s="21">
        <f>G81/F81*100</f>
        <v>99.772382397572073</v>
      </c>
    </row>
    <row r="82" spans="1:9" ht="15.75" x14ac:dyDescent="0.25">
      <c r="A82" s="26"/>
      <c r="B82" s="25"/>
      <c r="C82" s="27" t="s">
        <v>34</v>
      </c>
      <c r="D82" s="41">
        <v>1612.1</v>
      </c>
      <c r="E82" s="40">
        <v>1612.1</v>
      </c>
      <c r="F82" s="40">
        <v>374</v>
      </c>
      <c r="G82" s="40">
        <v>374</v>
      </c>
      <c r="H82" s="22">
        <f>G82/E82*100</f>
        <v>23.199553377582038</v>
      </c>
      <c r="I82" s="21">
        <f>G82/F82*100</f>
        <v>100</v>
      </c>
    </row>
    <row r="83" spans="1:9" ht="15.75" x14ac:dyDescent="0.25">
      <c r="A83" s="26"/>
      <c r="B83" s="25"/>
      <c r="C83" s="27" t="s">
        <v>33</v>
      </c>
      <c r="D83" s="41">
        <v>486.9</v>
      </c>
      <c r="E83" s="40">
        <v>486.9</v>
      </c>
      <c r="F83" s="40">
        <v>76.7</v>
      </c>
      <c r="G83" s="40">
        <v>76.7</v>
      </c>
      <c r="H83" s="22">
        <f>G83/E83*100</f>
        <v>15.752721298007804</v>
      </c>
      <c r="I83" s="21">
        <f>G83/F83*100</f>
        <v>100</v>
      </c>
    </row>
    <row r="84" spans="1:9" ht="45" x14ac:dyDescent="0.25">
      <c r="A84" s="26"/>
      <c r="B84" s="25" t="s">
        <v>117</v>
      </c>
      <c r="C84" s="24" t="s">
        <v>116</v>
      </c>
      <c r="D84" s="41">
        <v>23040.799999999999</v>
      </c>
      <c r="E84" s="40">
        <v>23028.799999999999</v>
      </c>
      <c r="F84" s="40">
        <v>4339.8999999999996</v>
      </c>
      <c r="G84" s="40">
        <v>4312.5</v>
      </c>
      <c r="H84" s="22">
        <f>G84/E84*100</f>
        <v>18.726551101229767</v>
      </c>
      <c r="I84" s="21">
        <f>G84/F84*100</f>
        <v>99.368649047213069</v>
      </c>
    </row>
    <row r="85" spans="1:9" ht="15.75" x14ac:dyDescent="0.25">
      <c r="A85" s="26"/>
      <c r="B85" s="25"/>
      <c r="C85" s="24" t="s">
        <v>115</v>
      </c>
      <c r="D85" s="41"/>
      <c r="E85" s="40"/>
      <c r="F85" s="40"/>
      <c r="G85" s="40"/>
      <c r="H85" s="22"/>
      <c r="I85" s="21"/>
    </row>
    <row r="86" spans="1:9" ht="15.75" x14ac:dyDescent="0.25">
      <c r="A86" s="26"/>
      <c r="B86" s="25"/>
      <c r="C86" s="27" t="s">
        <v>34</v>
      </c>
      <c r="D86" s="41">
        <v>12453.8</v>
      </c>
      <c r="E86" s="40">
        <v>12453.8</v>
      </c>
      <c r="F86" s="40">
        <v>2283.6999999999998</v>
      </c>
      <c r="G86" s="40">
        <v>2283.6</v>
      </c>
      <c r="H86" s="22">
        <f>G86/E86*100</f>
        <v>18.336571970001124</v>
      </c>
      <c r="I86" s="21">
        <f>G86/F86*100</f>
        <v>99.995621141130627</v>
      </c>
    </row>
    <row r="87" spans="1:9" ht="15.75" x14ac:dyDescent="0.25">
      <c r="A87" s="26"/>
      <c r="B87" s="25"/>
      <c r="C87" s="27" t="s">
        <v>33</v>
      </c>
      <c r="D87" s="41">
        <v>3761</v>
      </c>
      <c r="E87" s="40">
        <v>3761</v>
      </c>
      <c r="F87" s="40">
        <v>601.29999999999995</v>
      </c>
      <c r="G87" s="40">
        <v>579.4</v>
      </c>
      <c r="H87" s="22">
        <f>G87/E87*100</f>
        <v>15.405477266684391</v>
      </c>
      <c r="I87" s="21">
        <f>G87/F87*100</f>
        <v>96.357891235656083</v>
      </c>
    </row>
    <row r="88" spans="1:9" ht="15.75" x14ac:dyDescent="0.25">
      <c r="A88" s="26"/>
      <c r="B88" s="25"/>
      <c r="C88" s="27" t="s">
        <v>77</v>
      </c>
      <c r="D88" s="41">
        <v>5048.7</v>
      </c>
      <c r="E88" s="40">
        <v>5031.7</v>
      </c>
      <c r="F88" s="40">
        <v>1054.4000000000001</v>
      </c>
      <c r="G88" s="40">
        <v>1050</v>
      </c>
      <c r="H88" s="22">
        <f>G88/E88*100</f>
        <v>20.867698789673472</v>
      </c>
      <c r="I88" s="21">
        <f>G88/F88*100</f>
        <v>99.582701062215477</v>
      </c>
    </row>
    <row r="89" spans="1:9" ht="15.75" x14ac:dyDescent="0.25">
      <c r="A89" s="26"/>
      <c r="B89" s="25"/>
      <c r="C89" s="27" t="s">
        <v>31</v>
      </c>
      <c r="D89" s="41">
        <v>1571</v>
      </c>
      <c r="E89" s="40">
        <v>1576</v>
      </c>
      <c r="F89" s="40">
        <v>377.3</v>
      </c>
      <c r="G89" s="40">
        <v>376.3</v>
      </c>
      <c r="H89" s="22">
        <f>G89/E89*100</f>
        <v>23.876903553299496</v>
      </c>
      <c r="I89" s="21">
        <f>G89/F89*100</f>
        <v>99.734958918632387</v>
      </c>
    </row>
    <row r="90" spans="1:9" ht="33" customHeight="1" x14ac:dyDescent="0.25">
      <c r="A90" s="26"/>
      <c r="B90" s="25" t="s">
        <v>114</v>
      </c>
      <c r="C90" s="24" t="s">
        <v>113</v>
      </c>
      <c r="D90" s="41">
        <v>7041.8</v>
      </c>
      <c r="E90" s="40">
        <v>7041.8</v>
      </c>
      <c r="F90" s="40">
        <v>1425</v>
      </c>
      <c r="G90" s="40">
        <v>1416.6</v>
      </c>
      <c r="H90" s="22">
        <f>G90/E90*100</f>
        <v>20.117015535800505</v>
      </c>
      <c r="I90" s="21">
        <f>G90/F90*100</f>
        <v>99.410526315789468</v>
      </c>
    </row>
    <row r="91" spans="1:9" ht="15.75" x14ac:dyDescent="0.25">
      <c r="A91" s="26"/>
      <c r="B91" s="25"/>
      <c r="C91" s="27" t="s">
        <v>112</v>
      </c>
      <c r="D91" s="41"/>
      <c r="E91" s="40"/>
      <c r="F91" s="40"/>
      <c r="G91" s="40"/>
      <c r="H91" s="22"/>
      <c r="I91" s="21"/>
    </row>
    <row r="92" spans="1:9" ht="15.75" x14ac:dyDescent="0.25">
      <c r="A92" s="26"/>
      <c r="B92" s="25"/>
      <c r="C92" s="27" t="s">
        <v>34</v>
      </c>
      <c r="D92" s="41">
        <v>4170.1000000000004</v>
      </c>
      <c r="E92" s="40">
        <v>4170.1000000000004</v>
      </c>
      <c r="F92" s="40">
        <v>947.8</v>
      </c>
      <c r="G92" s="40">
        <v>947.8</v>
      </c>
      <c r="H92" s="22">
        <f>G92/E92*100</f>
        <v>22.728471739286825</v>
      </c>
      <c r="I92" s="21">
        <f>G92/F92*100</f>
        <v>100</v>
      </c>
    </row>
    <row r="93" spans="1:9" ht="15.75" x14ac:dyDescent="0.25">
      <c r="A93" s="26"/>
      <c r="B93" s="25"/>
      <c r="C93" s="27" t="s">
        <v>33</v>
      </c>
      <c r="D93" s="41">
        <v>1259.4000000000001</v>
      </c>
      <c r="E93" s="40">
        <v>1259.4000000000001</v>
      </c>
      <c r="F93" s="40">
        <v>212.3</v>
      </c>
      <c r="G93" s="40">
        <v>203.9</v>
      </c>
      <c r="H93" s="22">
        <f>G93/E93*100</f>
        <v>16.190249325075431</v>
      </c>
      <c r="I93" s="21">
        <f>G93/F93*100</f>
        <v>96.04333490343852</v>
      </c>
    </row>
    <row r="94" spans="1:9" ht="15.75" x14ac:dyDescent="0.25">
      <c r="A94" s="26"/>
      <c r="B94" s="25"/>
      <c r="C94" s="27" t="s">
        <v>77</v>
      </c>
      <c r="D94" s="41">
        <v>1270.5</v>
      </c>
      <c r="E94" s="40">
        <v>1270.5</v>
      </c>
      <c r="F94" s="40">
        <v>184.4</v>
      </c>
      <c r="G94" s="40">
        <v>184.4</v>
      </c>
      <c r="H94" s="22">
        <f>G94/E94*100</f>
        <v>14.513970877607241</v>
      </c>
      <c r="I94" s="21">
        <f>G94/F94*100</f>
        <v>100</v>
      </c>
    </row>
    <row r="95" spans="1:9" ht="15.75" x14ac:dyDescent="0.25">
      <c r="A95" s="26"/>
      <c r="B95" s="25"/>
      <c r="C95" s="27" t="s">
        <v>31</v>
      </c>
      <c r="D95" s="41">
        <v>329</v>
      </c>
      <c r="E95" s="40">
        <v>329</v>
      </c>
      <c r="F95" s="40">
        <v>77.599999999999994</v>
      </c>
      <c r="G95" s="40">
        <v>77.599999999999994</v>
      </c>
      <c r="H95" s="22">
        <f>G95/E95*100</f>
        <v>23.586626139817625</v>
      </c>
      <c r="I95" s="21">
        <f>G95/F95*100</f>
        <v>100</v>
      </c>
    </row>
    <row r="96" spans="1:9" ht="17.25" customHeight="1" x14ac:dyDescent="0.25">
      <c r="A96" s="26"/>
      <c r="B96" s="25" t="s">
        <v>111</v>
      </c>
      <c r="C96" s="24" t="s">
        <v>110</v>
      </c>
      <c r="D96" s="41">
        <v>0</v>
      </c>
      <c r="E96" s="40">
        <v>0</v>
      </c>
      <c r="F96" s="40">
        <v>0</v>
      </c>
      <c r="G96" s="40">
        <v>0</v>
      </c>
      <c r="H96" s="22">
        <v>0</v>
      </c>
      <c r="I96" s="21">
        <v>0</v>
      </c>
    </row>
    <row r="97" spans="1:11" ht="18" customHeight="1" x14ac:dyDescent="0.25">
      <c r="A97" s="26"/>
      <c r="B97" s="25" t="s">
        <v>109</v>
      </c>
      <c r="C97" s="24" t="s">
        <v>108</v>
      </c>
      <c r="D97" s="41">
        <v>300</v>
      </c>
      <c r="E97" s="40">
        <v>201.3</v>
      </c>
      <c r="F97" s="40">
        <v>0</v>
      </c>
      <c r="G97" s="40">
        <v>0</v>
      </c>
      <c r="H97" s="22">
        <f>G97/E97*100</f>
        <v>0</v>
      </c>
      <c r="I97" s="21">
        <v>0</v>
      </c>
    </row>
    <row r="98" spans="1:11" ht="29.25" customHeight="1" x14ac:dyDescent="0.25">
      <c r="A98" s="26"/>
      <c r="B98" s="25" t="s">
        <v>107</v>
      </c>
      <c r="C98" s="24" t="s">
        <v>106</v>
      </c>
      <c r="D98" s="41">
        <v>0</v>
      </c>
      <c r="E98" s="40">
        <v>0</v>
      </c>
      <c r="F98" s="40">
        <v>0</v>
      </c>
      <c r="G98" s="40">
        <v>0</v>
      </c>
      <c r="H98" s="22">
        <v>0</v>
      </c>
      <c r="I98" s="21">
        <v>0</v>
      </c>
    </row>
    <row r="99" spans="1:11" ht="15.75" x14ac:dyDescent="0.25">
      <c r="A99" s="26"/>
      <c r="B99" s="25" t="s">
        <v>105</v>
      </c>
      <c r="C99" s="27" t="s">
        <v>104</v>
      </c>
      <c r="D99" s="41">
        <v>8614.7999999999993</v>
      </c>
      <c r="E99" s="40">
        <v>8633.7999999999993</v>
      </c>
      <c r="F99" s="40">
        <v>1364.3</v>
      </c>
      <c r="G99" s="40">
        <v>1291.8</v>
      </c>
      <c r="H99" s="22">
        <f>G99/E99*100</f>
        <v>14.96212559938845</v>
      </c>
      <c r="I99" s="21">
        <f>G99/F99*100</f>
        <v>94.685919519167342</v>
      </c>
    </row>
    <row r="100" spans="1:11" ht="15.75" x14ac:dyDescent="0.25">
      <c r="A100" s="26"/>
      <c r="B100" s="25"/>
      <c r="C100" s="27" t="s">
        <v>34</v>
      </c>
      <c r="D100" s="41">
        <v>4193.7</v>
      </c>
      <c r="E100" s="40">
        <v>4193.7</v>
      </c>
      <c r="F100" s="40">
        <v>867.6</v>
      </c>
      <c r="G100" s="40">
        <v>819.2</v>
      </c>
      <c r="H100" s="22">
        <f>G100/E100*100</f>
        <v>19.534062999260797</v>
      </c>
      <c r="I100" s="21">
        <f>G100/F100*100</f>
        <v>94.421392346703541</v>
      </c>
    </row>
    <row r="101" spans="1:11" ht="15.75" x14ac:dyDescent="0.25">
      <c r="A101" s="26"/>
      <c r="B101" s="25"/>
      <c r="C101" s="27" t="s">
        <v>33</v>
      </c>
      <c r="D101" s="41">
        <v>1266.5</v>
      </c>
      <c r="E101" s="40">
        <v>1266.5</v>
      </c>
      <c r="F101" s="40">
        <v>221.8</v>
      </c>
      <c r="G101" s="40">
        <v>197.8</v>
      </c>
      <c r="H101" s="22">
        <f>G101/E101*100</f>
        <v>15.617844453217531</v>
      </c>
      <c r="I101" s="21">
        <f>G101/F101*100</f>
        <v>89.179440937781777</v>
      </c>
    </row>
    <row r="102" spans="1:11" s="60" customFormat="1" ht="15.75" x14ac:dyDescent="0.25">
      <c r="A102" s="55">
        <v>2</v>
      </c>
      <c r="B102" s="54" t="s">
        <v>103</v>
      </c>
      <c r="C102" s="53" t="s">
        <v>102</v>
      </c>
      <c r="D102" s="44">
        <f>D103</f>
        <v>2085.9</v>
      </c>
      <c r="E102" s="43">
        <f>E103</f>
        <v>2085.9</v>
      </c>
      <c r="F102" s="43">
        <f>F103</f>
        <v>521.4</v>
      </c>
      <c r="G102" s="43">
        <f>G103</f>
        <v>521.4</v>
      </c>
      <c r="H102" s="43">
        <f>G102/E102*100</f>
        <v>24.996404429742554</v>
      </c>
      <c r="I102" s="42">
        <f>G102/F102*100</f>
        <v>100</v>
      </c>
    </row>
    <row r="103" spans="1:11" ht="15.75" x14ac:dyDescent="0.25">
      <c r="A103" s="26"/>
      <c r="B103" s="25" t="s">
        <v>101</v>
      </c>
      <c r="C103" s="24" t="s">
        <v>100</v>
      </c>
      <c r="D103" s="41">
        <v>2085.9</v>
      </c>
      <c r="E103" s="40">
        <v>2085.9</v>
      </c>
      <c r="F103" s="40">
        <v>521.4</v>
      </c>
      <c r="G103" s="40">
        <v>521.4</v>
      </c>
      <c r="H103" s="22">
        <f>G103/E103*100</f>
        <v>24.996404429742554</v>
      </c>
      <c r="I103" s="21">
        <f>G103/F103*100</f>
        <v>100</v>
      </c>
    </row>
    <row r="104" spans="1:11" ht="15.75" x14ac:dyDescent="0.25">
      <c r="A104" s="26"/>
      <c r="B104" s="25"/>
      <c r="C104" s="27" t="s">
        <v>34</v>
      </c>
      <c r="D104" s="41">
        <v>0</v>
      </c>
      <c r="E104" s="40">
        <v>0</v>
      </c>
      <c r="F104" s="40">
        <v>0</v>
      </c>
      <c r="G104" s="40">
        <v>0</v>
      </c>
      <c r="H104" s="22">
        <v>0</v>
      </c>
      <c r="I104" s="21">
        <v>0</v>
      </c>
    </row>
    <row r="105" spans="1:11" ht="15.75" x14ac:dyDescent="0.25">
      <c r="A105" s="26"/>
      <c r="B105" s="25"/>
      <c r="C105" s="27" t="s">
        <v>33</v>
      </c>
      <c r="D105" s="41">
        <v>0</v>
      </c>
      <c r="E105" s="40">
        <v>0</v>
      </c>
      <c r="F105" s="40">
        <v>0</v>
      </c>
      <c r="G105" s="40">
        <v>0</v>
      </c>
      <c r="H105" s="22">
        <v>0</v>
      </c>
      <c r="I105" s="21">
        <v>0</v>
      </c>
    </row>
    <row r="106" spans="1:11" ht="15.75" x14ac:dyDescent="0.25">
      <c r="A106" s="55">
        <v>3</v>
      </c>
      <c r="B106" s="54" t="s">
        <v>99</v>
      </c>
      <c r="C106" s="53" t="s">
        <v>98</v>
      </c>
      <c r="D106" s="44">
        <f>D107+D108</f>
        <v>1122.0999999999999</v>
      </c>
      <c r="E106" s="43">
        <f>E107+E108</f>
        <v>1122.0999999999999</v>
      </c>
      <c r="F106" s="43">
        <f>F107+F108</f>
        <v>173.4</v>
      </c>
      <c r="G106" s="43">
        <f>G107+G108</f>
        <v>173.4</v>
      </c>
      <c r="H106" s="43">
        <f>G106/E106*100</f>
        <v>15.453168166830054</v>
      </c>
      <c r="I106" s="42">
        <f>G106/F106*100</f>
        <v>100</v>
      </c>
    </row>
    <row r="107" spans="1:11" ht="30" x14ac:dyDescent="0.25">
      <c r="A107" s="26"/>
      <c r="B107" s="25" t="s">
        <v>97</v>
      </c>
      <c r="C107" s="24" t="s">
        <v>96</v>
      </c>
      <c r="D107" s="41">
        <v>1122.0999999999999</v>
      </c>
      <c r="E107" s="40">
        <v>1122.0999999999999</v>
      </c>
      <c r="F107" s="40">
        <v>173.4</v>
      </c>
      <c r="G107" s="40">
        <v>173.4</v>
      </c>
      <c r="H107" s="22">
        <f>G107/E107*100</f>
        <v>15.453168166830054</v>
      </c>
      <c r="I107" s="21">
        <f>G107/F107*100</f>
        <v>100</v>
      </c>
    </row>
    <row r="108" spans="1:11" ht="18" customHeight="1" x14ac:dyDescent="0.25">
      <c r="A108" s="26"/>
      <c r="B108" s="25" t="s">
        <v>95</v>
      </c>
      <c r="C108" s="24" t="s">
        <v>94</v>
      </c>
      <c r="D108" s="41">
        <v>0</v>
      </c>
      <c r="E108" s="40">
        <v>0</v>
      </c>
      <c r="F108" s="40">
        <v>0</v>
      </c>
      <c r="G108" s="40">
        <v>0</v>
      </c>
      <c r="H108" s="22">
        <v>0</v>
      </c>
      <c r="I108" s="21">
        <v>0</v>
      </c>
    </row>
    <row r="109" spans="1:11" ht="15.75" x14ac:dyDescent="0.25">
      <c r="A109" s="55">
        <v>4</v>
      </c>
      <c r="B109" s="54" t="s">
        <v>93</v>
      </c>
      <c r="C109" s="53" t="s">
        <v>92</v>
      </c>
      <c r="D109" s="44">
        <f>D110+D113+D114+D115+D116</f>
        <v>29431.1</v>
      </c>
      <c r="E109" s="43">
        <f>E110+E113+E114+E115+E116</f>
        <v>42844.2</v>
      </c>
      <c r="F109" s="43">
        <f>F110+F113+F114+F115+F116</f>
        <v>4391.4000000000005</v>
      </c>
      <c r="G109" s="43">
        <f>G110+G113+G114+G115+G116</f>
        <v>4308.4000000000005</v>
      </c>
      <c r="H109" s="43">
        <f>G109/E109*100</f>
        <v>10.055970236344711</v>
      </c>
      <c r="I109" s="42">
        <f>G109/F109*100</f>
        <v>98.10994215967574</v>
      </c>
      <c r="K109" s="28"/>
    </row>
    <row r="110" spans="1:11" ht="15.75" x14ac:dyDescent="0.25">
      <c r="A110" s="26"/>
      <c r="B110" s="25" t="s">
        <v>91</v>
      </c>
      <c r="C110" s="24" t="s">
        <v>90</v>
      </c>
      <c r="D110" s="41">
        <v>3336.1</v>
      </c>
      <c r="E110" s="40">
        <v>3336.1</v>
      </c>
      <c r="F110" s="40">
        <v>701.1</v>
      </c>
      <c r="G110" s="40">
        <v>618.1</v>
      </c>
      <c r="H110" s="22">
        <f>G110/E110*100</f>
        <v>18.527622073678849</v>
      </c>
      <c r="I110" s="21">
        <f>G110/F110*100</f>
        <v>88.161460561974039</v>
      </c>
    </row>
    <row r="111" spans="1:11" ht="15.75" x14ac:dyDescent="0.25">
      <c r="A111" s="26"/>
      <c r="B111" s="25"/>
      <c r="C111" s="27" t="s">
        <v>34</v>
      </c>
      <c r="D111" s="41">
        <v>2161.3000000000002</v>
      </c>
      <c r="E111" s="40">
        <v>2161.3000000000002</v>
      </c>
      <c r="F111" s="40">
        <v>465.4</v>
      </c>
      <c r="G111" s="40">
        <v>428.7</v>
      </c>
      <c r="H111" s="22">
        <f>G111/E111*100</f>
        <v>19.835284319622449</v>
      </c>
      <c r="I111" s="21">
        <f>G111/F111*100</f>
        <v>92.114310270734862</v>
      </c>
    </row>
    <row r="112" spans="1:11" ht="15.75" x14ac:dyDescent="0.25">
      <c r="A112" s="26"/>
      <c r="B112" s="25"/>
      <c r="C112" s="27" t="s">
        <v>33</v>
      </c>
      <c r="D112" s="41">
        <v>652.70000000000005</v>
      </c>
      <c r="E112" s="40">
        <v>652.70000000000005</v>
      </c>
      <c r="F112" s="40">
        <v>143.6</v>
      </c>
      <c r="G112" s="40">
        <v>102.8</v>
      </c>
      <c r="H112" s="22">
        <f>G112/E112*100</f>
        <v>15.749961697563963</v>
      </c>
      <c r="I112" s="21">
        <f>G112/F112*100</f>
        <v>71.587743732590525</v>
      </c>
    </row>
    <row r="113" spans="1:11" ht="15.75" x14ac:dyDescent="0.25">
      <c r="A113" s="26"/>
      <c r="B113" s="25" t="s">
        <v>89</v>
      </c>
      <c r="C113" s="27" t="s">
        <v>88</v>
      </c>
      <c r="D113" s="41">
        <v>61.2</v>
      </c>
      <c r="E113" s="40">
        <v>61.2</v>
      </c>
      <c r="F113" s="40">
        <v>0</v>
      </c>
      <c r="G113" s="40">
        <v>0</v>
      </c>
      <c r="H113" s="22">
        <v>0</v>
      </c>
      <c r="I113" s="21">
        <v>0</v>
      </c>
    </row>
    <row r="114" spans="1:11" ht="15.75" x14ac:dyDescent="0.25">
      <c r="A114" s="26"/>
      <c r="B114" s="25" t="s">
        <v>87</v>
      </c>
      <c r="C114" s="24" t="s">
        <v>86</v>
      </c>
      <c r="D114" s="41">
        <v>22562.799999999999</v>
      </c>
      <c r="E114" s="40">
        <v>22562.799999999999</v>
      </c>
      <c r="F114" s="40">
        <v>3570.2</v>
      </c>
      <c r="G114" s="40">
        <v>3570.2</v>
      </c>
      <c r="H114" s="22">
        <f>G114/E114*100</f>
        <v>15.823390713918483</v>
      </c>
      <c r="I114" s="21">
        <f>G114/F114*100</f>
        <v>100</v>
      </c>
    </row>
    <row r="115" spans="1:11" ht="15.75" x14ac:dyDescent="0.25">
      <c r="A115" s="26"/>
      <c r="B115" s="25" t="s">
        <v>85</v>
      </c>
      <c r="C115" s="24" t="s">
        <v>84</v>
      </c>
      <c r="D115" s="41">
        <v>18.600000000000001</v>
      </c>
      <c r="E115" s="40">
        <v>13347</v>
      </c>
      <c r="F115" s="40">
        <v>120.1</v>
      </c>
      <c r="G115" s="40">
        <v>120.1</v>
      </c>
      <c r="H115" s="22">
        <f>G115/E115*100</f>
        <v>0.89982767663145269</v>
      </c>
      <c r="I115" s="21">
        <f>G115/F115*100</f>
        <v>100</v>
      </c>
    </row>
    <row r="116" spans="1:11" ht="15" customHeight="1" x14ac:dyDescent="0.25">
      <c r="A116" s="26"/>
      <c r="B116" s="25" t="s">
        <v>83</v>
      </c>
      <c r="C116" s="24" t="s">
        <v>82</v>
      </c>
      <c r="D116" s="41">
        <v>3452.4</v>
      </c>
      <c r="E116" s="40">
        <v>3537.1</v>
      </c>
      <c r="F116" s="40">
        <v>0</v>
      </c>
      <c r="G116" s="40">
        <v>0</v>
      </c>
      <c r="H116" s="22">
        <f>G116/E116*100</f>
        <v>0</v>
      </c>
      <c r="I116" s="21">
        <v>0</v>
      </c>
    </row>
    <row r="117" spans="1:11" ht="15.75" x14ac:dyDescent="0.25">
      <c r="A117" s="55">
        <v>5</v>
      </c>
      <c r="B117" s="54" t="s">
        <v>81</v>
      </c>
      <c r="C117" s="57" t="s">
        <v>80</v>
      </c>
      <c r="D117" s="44">
        <f>D118+D120+D122+D123</f>
        <v>35971.1</v>
      </c>
      <c r="E117" s="43">
        <f>E118+E120+E122+E123</f>
        <v>38733.200000000004</v>
      </c>
      <c r="F117" s="43">
        <f>F118+F120+F122+F123</f>
        <v>1153.3999999999999</v>
      </c>
      <c r="G117" s="43">
        <f>G118+G120+G122+G123</f>
        <v>1102.0999999999999</v>
      </c>
      <c r="H117" s="43">
        <f>G117/E117*100</f>
        <v>2.8453626346390171</v>
      </c>
      <c r="I117" s="42">
        <f>G117/F117*100</f>
        <v>95.552280215016467</v>
      </c>
    </row>
    <row r="118" spans="1:11" ht="15.75" x14ac:dyDescent="0.25">
      <c r="A118" s="26"/>
      <c r="B118" s="25" t="s">
        <v>79</v>
      </c>
      <c r="C118" s="24" t="s">
        <v>78</v>
      </c>
      <c r="D118" s="41">
        <v>28.4</v>
      </c>
      <c r="E118" s="40">
        <v>2716.7</v>
      </c>
      <c r="F118" s="40">
        <v>0</v>
      </c>
      <c r="G118" s="40">
        <v>0</v>
      </c>
      <c r="H118" s="22">
        <f>G118/E118*100</f>
        <v>0</v>
      </c>
      <c r="I118" s="21">
        <v>0</v>
      </c>
    </row>
    <row r="119" spans="1:11" ht="15.75" x14ac:dyDescent="0.25">
      <c r="A119" s="26"/>
      <c r="B119" s="25"/>
      <c r="C119" s="56" t="s">
        <v>77</v>
      </c>
      <c r="D119" s="41">
        <v>0</v>
      </c>
      <c r="E119" s="40">
        <v>0</v>
      </c>
      <c r="F119" s="40">
        <v>0</v>
      </c>
      <c r="G119" s="40">
        <v>0</v>
      </c>
      <c r="H119" s="22">
        <v>0</v>
      </c>
      <c r="I119" s="21">
        <v>0</v>
      </c>
    </row>
    <row r="120" spans="1:11" ht="15.75" x14ac:dyDescent="0.25">
      <c r="A120" s="26"/>
      <c r="B120" s="25" t="s">
        <v>76</v>
      </c>
      <c r="C120" s="56" t="s">
        <v>75</v>
      </c>
      <c r="D120" s="41">
        <v>30435.8</v>
      </c>
      <c r="E120" s="40">
        <v>30491.200000000001</v>
      </c>
      <c r="F120" s="40">
        <v>55.4</v>
      </c>
      <c r="G120" s="40">
        <v>55.4</v>
      </c>
      <c r="H120" s="22">
        <f>G120/E120*100</f>
        <v>0.18169176680484861</v>
      </c>
      <c r="I120" s="21">
        <f>G120/F120*100</f>
        <v>100</v>
      </c>
    </row>
    <row r="121" spans="1:11" ht="28.5" customHeight="1" x14ac:dyDescent="0.25">
      <c r="A121" s="26"/>
      <c r="B121" s="25"/>
      <c r="C121" s="56" t="s">
        <v>74</v>
      </c>
      <c r="D121" s="41">
        <v>29712.799999999999</v>
      </c>
      <c r="E121" s="40">
        <v>29712.799999999999</v>
      </c>
      <c r="F121" s="40">
        <v>0</v>
      </c>
      <c r="G121" s="40">
        <v>0</v>
      </c>
      <c r="H121" s="22">
        <f>G121/E121*100</f>
        <v>0</v>
      </c>
      <c r="I121" s="21">
        <v>0</v>
      </c>
      <c r="K121" s="58"/>
    </row>
    <row r="122" spans="1:11" ht="24" customHeight="1" x14ac:dyDescent="0.25">
      <c r="A122" s="26"/>
      <c r="B122" s="25" t="s">
        <v>73</v>
      </c>
      <c r="C122" s="56" t="s">
        <v>72</v>
      </c>
      <c r="D122" s="41">
        <v>0</v>
      </c>
      <c r="E122" s="40">
        <v>18.399999999999999</v>
      </c>
      <c r="F122" s="40">
        <v>18.399999999999999</v>
      </c>
      <c r="G122" s="40">
        <v>18.399999999999999</v>
      </c>
      <c r="H122" s="22">
        <f>G122/E122*100</f>
        <v>100</v>
      </c>
      <c r="I122" s="21">
        <f>G122/F122*100</f>
        <v>100</v>
      </c>
    </row>
    <row r="123" spans="1:11" ht="27" customHeight="1" x14ac:dyDescent="0.25">
      <c r="A123" s="26"/>
      <c r="B123" s="25" t="s">
        <v>71</v>
      </c>
      <c r="C123" s="56" t="s">
        <v>70</v>
      </c>
      <c r="D123" s="41">
        <v>5506.9</v>
      </c>
      <c r="E123" s="40">
        <v>5506.9</v>
      </c>
      <c r="F123" s="40">
        <v>1079.5999999999999</v>
      </c>
      <c r="G123" s="40">
        <v>1028.3</v>
      </c>
      <c r="H123" s="22">
        <f>G123/E123*100</f>
        <v>18.672937587390365</v>
      </c>
      <c r="I123" s="21">
        <f>G123/F123*100</f>
        <v>95.248240088921833</v>
      </c>
    </row>
    <row r="124" spans="1:11" ht="15.75" x14ac:dyDescent="0.25">
      <c r="A124" s="26"/>
      <c r="B124" s="25"/>
      <c r="C124" s="27" t="s">
        <v>34</v>
      </c>
      <c r="D124" s="41">
        <v>3834.8</v>
      </c>
      <c r="E124" s="40">
        <v>3834.8</v>
      </c>
      <c r="F124" s="40">
        <v>773.3</v>
      </c>
      <c r="G124" s="40">
        <v>749.5</v>
      </c>
      <c r="H124" s="22">
        <f>G124/E124*100</f>
        <v>19.544695942422031</v>
      </c>
      <c r="I124" s="21">
        <f>G124/F124*100</f>
        <v>96.922281132807456</v>
      </c>
    </row>
    <row r="125" spans="1:11" ht="15.75" x14ac:dyDescent="0.25">
      <c r="A125" s="26"/>
      <c r="B125" s="25"/>
      <c r="C125" s="27" t="s">
        <v>33</v>
      </c>
      <c r="D125" s="41">
        <v>1158.0999999999999</v>
      </c>
      <c r="E125" s="40">
        <v>1158.0999999999999</v>
      </c>
      <c r="F125" s="40">
        <v>221.3</v>
      </c>
      <c r="G125" s="40">
        <v>199.6</v>
      </c>
      <c r="H125" s="22">
        <f>G125/E125*100</f>
        <v>17.235126500302218</v>
      </c>
      <c r="I125" s="21">
        <f>G125/F125*100</f>
        <v>90.194306371441485</v>
      </c>
    </row>
    <row r="126" spans="1:11" ht="15.75" x14ac:dyDescent="0.25">
      <c r="A126" s="55">
        <v>6</v>
      </c>
      <c r="B126" s="54" t="s">
        <v>69</v>
      </c>
      <c r="C126" s="57" t="s">
        <v>68</v>
      </c>
      <c r="D126" s="44">
        <f>D127</f>
        <v>0</v>
      </c>
      <c r="E126" s="43">
        <f>E127</f>
        <v>0</v>
      </c>
      <c r="F126" s="43">
        <f>F127</f>
        <v>0</v>
      </c>
      <c r="G126" s="43">
        <f>G127</f>
        <v>0</v>
      </c>
      <c r="H126" s="43">
        <v>0</v>
      </c>
      <c r="I126" s="42">
        <v>0</v>
      </c>
    </row>
    <row r="127" spans="1:11" ht="30" x14ac:dyDescent="0.25">
      <c r="A127" s="26"/>
      <c r="B127" s="25" t="s">
        <v>67</v>
      </c>
      <c r="C127" s="24" t="s">
        <v>66</v>
      </c>
      <c r="D127" s="41">
        <v>0</v>
      </c>
      <c r="E127" s="40">
        <v>0</v>
      </c>
      <c r="F127" s="40">
        <v>0</v>
      </c>
      <c r="G127" s="40">
        <v>0</v>
      </c>
      <c r="H127" s="22">
        <v>0</v>
      </c>
      <c r="I127" s="21">
        <v>0</v>
      </c>
    </row>
    <row r="128" spans="1:11" ht="15.75" x14ac:dyDescent="0.25">
      <c r="A128" s="55">
        <v>7</v>
      </c>
      <c r="B128" s="54" t="s">
        <v>65</v>
      </c>
      <c r="C128" s="59" t="s">
        <v>64</v>
      </c>
      <c r="D128" s="44">
        <f>D129+D134+D139+D140</f>
        <v>448744.30000000005</v>
      </c>
      <c r="E128" s="43">
        <f>E129+E134+E139+E140</f>
        <v>479249.00000000006</v>
      </c>
      <c r="F128" s="43">
        <f>F129+F134+F139+F140</f>
        <v>98554.8</v>
      </c>
      <c r="G128" s="43">
        <f>G129+G134+G139+G140</f>
        <v>98524.200000000012</v>
      </c>
      <c r="H128" s="43">
        <f>G128/E128*100</f>
        <v>20.558039766384489</v>
      </c>
      <c r="I128" s="42">
        <f>G128/F128*100</f>
        <v>99.968951283955732</v>
      </c>
    </row>
    <row r="129" spans="1:9" ht="15.75" x14ac:dyDescent="0.25">
      <c r="A129" s="26"/>
      <c r="B129" s="25" t="s">
        <v>63</v>
      </c>
      <c r="C129" s="24" t="s">
        <v>62</v>
      </c>
      <c r="D129" s="41">
        <v>105868.7</v>
      </c>
      <c r="E129" s="40">
        <v>112858.5</v>
      </c>
      <c r="F129" s="40">
        <v>23997.599999999999</v>
      </c>
      <c r="G129" s="40">
        <v>23997.599999999999</v>
      </c>
      <c r="H129" s="22">
        <f>G129/E129*100</f>
        <v>21.26344050293066</v>
      </c>
      <c r="I129" s="21">
        <f>G129/F129*100</f>
        <v>100</v>
      </c>
    </row>
    <row r="130" spans="1:9" ht="15.75" x14ac:dyDescent="0.25">
      <c r="A130" s="26"/>
      <c r="B130" s="25"/>
      <c r="C130" s="27" t="s">
        <v>34</v>
      </c>
      <c r="D130" s="41">
        <v>0</v>
      </c>
      <c r="E130" s="40">
        <v>0</v>
      </c>
      <c r="F130" s="40">
        <v>0</v>
      </c>
      <c r="G130" s="40">
        <v>0</v>
      </c>
      <c r="H130" s="22">
        <v>0</v>
      </c>
      <c r="I130" s="21">
        <v>0</v>
      </c>
    </row>
    <row r="131" spans="1:9" ht="15.75" x14ac:dyDescent="0.25">
      <c r="A131" s="26"/>
      <c r="B131" s="25"/>
      <c r="C131" s="27" t="s">
        <v>33</v>
      </c>
      <c r="D131" s="41">
        <v>0</v>
      </c>
      <c r="E131" s="40">
        <v>0</v>
      </c>
      <c r="F131" s="40">
        <v>0</v>
      </c>
      <c r="G131" s="40">
        <v>0</v>
      </c>
      <c r="H131" s="22">
        <v>0</v>
      </c>
      <c r="I131" s="21">
        <v>0</v>
      </c>
    </row>
    <row r="132" spans="1:9" ht="13.5" customHeight="1" x14ac:dyDescent="0.25">
      <c r="A132" s="26"/>
      <c r="B132" s="33"/>
      <c r="C132" s="27" t="s">
        <v>32</v>
      </c>
      <c r="D132" s="41">
        <v>0</v>
      </c>
      <c r="E132" s="40">
        <v>0</v>
      </c>
      <c r="F132" s="40">
        <v>0</v>
      </c>
      <c r="G132" s="40">
        <v>0</v>
      </c>
      <c r="H132" s="22">
        <v>0</v>
      </c>
      <c r="I132" s="21">
        <v>0</v>
      </c>
    </row>
    <row r="133" spans="1:9" ht="15.75" x14ac:dyDescent="0.25">
      <c r="A133" s="26"/>
      <c r="B133" s="25"/>
      <c r="C133" s="27" t="s">
        <v>31</v>
      </c>
      <c r="D133" s="41">
        <v>0</v>
      </c>
      <c r="E133" s="40">
        <v>0</v>
      </c>
      <c r="F133" s="40">
        <v>0</v>
      </c>
      <c r="G133" s="40">
        <v>0</v>
      </c>
      <c r="H133" s="22">
        <v>0</v>
      </c>
      <c r="I133" s="21">
        <v>0</v>
      </c>
    </row>
    <row r="134" spans="1:9" ht="15.75" x14ac:dyDescent="0.25">
      <c r="A134" s="26"/>
      <c r="B134" s="25" t="s">
        <v>61</v>
      </c>
      <c r="C134" s="27" t="s">
        <v>60</v>
      </c>
      <c r="D134" s="41">
        <v>318839.5</v>
      </c>
      <c r="E134" s="40">
        <v>342354.4</v>
      </c>
      <c r="F134" s="40">
        <v>69415.5</v>
      </c>
      <c r="G134" s="40">
        <v>69415.5</v>
      </c>
      <c r="H134" s="22">
        <f>G134/E134*100</f>
        <v>20.275918755535198</v>
      </c>
      <c r="I134" s="21">
        <f>G134/F134*100</f>
        <v>100</v>
      </c>
    </row>
    <row r="135" spans="1:9" ht="15.75" x14ac:dyDescent="0.25">
      <c r="A135" s="26"/>
      <c r="B135" s="25"/>
      <c r="C135" s="27" t="s">
        <v>34</v>
      </c>
      <c r="D135" s="41">
        <v>0</v>
      </c>
      <c r="E135" s="40">
        <v>0</v>
      </c>
      <c r="F135" s="40">
        <v>0</v>
      </c>
      <c r="G135" s="40">
        <v>0</v>
      </c>
      <c r="H135" s="22">
        <v>0</v>
      </c>
      <c r="I135" s="21">
        <v>0</v>
      </c>
    </row>
    <row r="136" spans="1:9" ht="15.75" x14ac:dyDescent="0.25">
      <c r="A136" s="26"/>
      <c r="B136" s="25"/>
      <c r="C136" s="27" t="s">
        <v>33</v>
      </c>
      <c r="D136" s="41">
        <v>0</v>
      </c>
      <c r="E136" s="40">
        <v>0</v>
      </c>
      <c r="F136" s="40">
        <v>0</v>
      </c>
      <c r="G136" s="40">
        <v>0</v>
      </c>
      <c r="H136" s="22">
        <v>0</v>
      </c>
      <c r="I136" s="21">
        <v>0</v>
      </c>
    </row>
    <row r="137" spans="1:9" ht="15.75" x14ac:dyDescent="0.25">
      <c r="A137" s="26"/>
      <c r="B137" s="25"/>
      <c r="C137" s="27" t="s">
        <v>32</v>
      </c>
      <c r="D137" s="41">
        <v>0</v>
      </c>
      <c r="E137" s="40">
        <v>0</v>
      </c>
      <c r="F137" s="40">
        <v>0</v>
      </c>
      <c r="G137" s="40">
        <v>0</v>
      </c>
      <c r="H137" s="22">
        <v>0</v>
      </c>
      <c r="I137" s="21">
        <v>0</v>
      </c>
    </row>
    <row r="138" spans="1:9" ht="15.75" x14ac:dyDescent="0.25">
      <c r="A138" s="26"/>
      <c r="B138" s="25"/>
      <c r="C138" s="27" t="s">
        <v>31</v>
      </c>
      <c r="D138" s="41">
        <v>0</v>
      </c>
      <c r="E138" s="40">
        <v>0</v>
      </c>
      <c r="F138" s="40">
        <v>0</v>
      </c>
      <c r="G138" s="40">
        <v>0</v>
      </c>
      <c r="H138" s="22">
        <v>0</v>
      </c>
      <c r="I138" s="21">
        <v>0</v>
      </c>
    </row>
    <row r="139" spans="1:9" ht="15.75" x14ac:dyDescent="0.25">
      <c r="A139" s="26"/>
      <c r="B139" s="25" t="s">
        <v>59</v>
      </c>
      <c r="C139" s="24" t="s">
        <v>58</v>
      </c>
      <c r="D139" s="41">
        <v>3686.7</v>
      </c>
      <c r="E139" s="40">
        <v>3686.7</v>
      </c>
      <c r="F139" s="40">
        <v>226.8</v>
      </c>
      <c r="G139" s="40">
        <v>226.8</v>
      </c>
      <c r="H139" s="22">
        <f>G139/E139*100</f>
        <v>6.1518431117259347</v>
      </c>
      <c r="I139" s="21">
        <f>G139/F139*100</f>
        <v>100</v>
      </c>
    </row>
    <row r="140" spans="1:9" ht="15.75" x14ac:dyDescent="0.25">
      <c r="A140" s="26"/>
      <c r="B140" s="25" t="s">
        <v>57</v>
      </c>
      <c r="C140" s="24" t="s">
        <v>56</v>
      </c>
      <c r="D140" s="41">
        <v>20349.400000000001</v>
      </c>
      <c r="E140" s="40">
        <v>20349.400000000001</v>
      </c>
      <c r="F140" s="40">
        <v>4914.8999999999996</v>
      </c>
      <c r="G140" s="40">
        <v>4884.3</v>
      </c>
      <c r="H140" s="22">
        <f>G140/E140*100</f>
        <v>24.002181882512506</v>
      </c>
      <c r="I140" s="21">
        <f>G140/F140*100</f>
        <v>99.377403405969616</v>
      </c>
    </row>
    <row r="141" spans="1:9" ht="15.75" x14ac:dyDescent="0.25">
      <c r="A141" s="26"/>
      <c r="B141" s="25"/>
      <c r="C141" s="27" t="s">
        <v>34</v>
      </c>
      <c r="D141" s="41">
        <v>3173.2</v>
      </c>
      <c r="E141" s="40">
        <v>3173.2</v>
      </c>
      <c r="F141" s="40">
        <v>630</v>
      </c>
      <c r="G141" s="40">
        <v>628.9</v>
      </c>
      <c r="H141" s="22">
        <f>G141/E141*100</f>
        <v>19.819110046640613</v>
      </c>
      <c r="I141" s="21">
        <f>G141/F141*100</f>
        <v>99.825396825396822</v>
      </c>
    </row>
    <row r="142" spans="1:9" ht="15.75" x14ac:dyDescent="0.25">
      <c r="A142" s="26"/>
      <c r="B142" s="25"/>
      <c r="C142" s="27" t="s">
        <v>33</v>
      </c>
      <c r="D142" s="41">
        <v>958.3</v>
      </c>
      <c r="E142" s="40">
        <v>958.3</v>
      </c>
      <c r="F142" s="40">
        <v>168.4</v>
      </c>
      <c r="G142" s="40">
        <v>157.69999999999999</v>
      </c>
      <c r="H142" s="22">
        <f>G142/E142*100</f>
        <v>16.456224564332672</v>
      </c>
      <c r="I142" s="21">
        <f>G142/F142*100</f>
        <v>93.646080760095003</v>
      </c>
    </row>
    <row r="143" spans="1:9" ht="15.75" x14ac:dyDescent="0.25">
      <c r="A143" s="26"/>
      <c r="B143" s="25"/>
      <c r="C143" s="27" t="s">
        <v>31</v>
      </c>
      <c r="D143" s="41">
        <v>226.8</v>
      </c>
      <c r="E143" s="40">
        <v>226.8</v>
      </c>
      <c r="F143" s="40">
        <v>51.8</v>
      </c>
      <c r="G143" s="40">
        <v>32.9</v>
      </c>
      <c r="H143" s="22">
        <f>G143/E143*100</f>
        <v>14.506172839506171</v>
      </c>
      <c r="I143" s="21">
        <f>G143/F143*100</f>
        <v>63.513513513513509</v>
      </c>
    </row>
    <row r="144" spans="1:9" ht="33.75" customHeight="1" x14ac:dyDescent="0.25">
      <c r="A144" s="55">
        <v>8</v>
      </c>
      <c r="B144" s="54" t="s">
        <v>55</v>
      </c>
      <c r="C144" s="59" t="s">
        <v>54</v>
      </c>
      <c r="D144" s="44">
        <f>D145+D150</f>
        <v>15625.599999999999</v>
      </c>
      <c r="E144" s="43">
        <f>E145+E150</f>
        <v>17977.3</v>
      </c>
      <c r="F144" s="43">
        <f>F145+F150</f>
        <v>2651.7</v>
      </c>
      <c r="G144" s="43">
        <f>G145+G150</f>
        <v>2649.8999999999996</v>
      </c>
      <c r="H144" s="43">
        <f>G144/E144*100</f>
        <v>14.740255766995041</v>
      </c>
      <c r="I144" s="42">
        <f>G144/F144*100</f>
        <v>99.932119017988455</v>
      </c>
    </row>
    <row r="145" spans="1:11" ht="15.75" x14ac:dyDescent="0.25">
      <c r="A145" s="26"/>
      <c r="B145" s="25" t="s">
        <v>53</v>
      </c>
      <c r="C145" s="27" t="s">
        <v>52</v>
      </c>
      <c r="D145" s="41">
        <v>11799.9</v>
      </c>
      <c r="E145" s="40">
        <v>14151.6</v>
      </c>
      <c r="F145" s="40">
        <v>1994.6</v>
      </c>
      <c r="G145" s="40">
        <v>1994.6</v>
      </c>
      <c r="H145" s="22">
        <f>G145/E145*100</f>
        <v>14.0945193476356</v>
      </c>
      <c r="I145" s="21">
        <f>G145/F145*100</f>
        <v>100</v>
      </c>
    </row>
    <row r="146" spans="1:11" ht="15.75" x14ac:dyDescent="0.25">
      <c r="A146" s="26"/>
      <c r="B146" s="25"/>
      <c r="C146" s="27" t="s">
        <v>34</v>
      </c>
      <c r="D146" s="41">
        <v>0</v>
      </c>
      <c r="E146" s="40">
        <v>0</v>
      </c>
      <c r="F146" s="40">
        <v>0</v>
      </c>
      <c r="G146" s="40">
        <v>0</v>
      </c>
      <c r="H146" s="22">
        <v>0</v>
      </c>
      <c r="I146" s="21">
        <v>0</v>
      </c>
    </row>
    <row r="147" spans="1:11" ht="15.75" x14ac:dyDescent="0.25">
      <c r="A147" s="26"/>
      <c r="B147" s="25"/>
      <c r="C147" s="27" t="s">
        <v>33</v>
      </c>
      <c r="D147" s="41">
        <v>0</v>
      </c>
      <c r="E147" s="40">
        <v>0</v>
      </c>
      <c r="F147" s="40">
        <v>0</v>
      </c>
      <c r="G147" s="40">
        <v>0</v>
      </c>
      <c r="H147" s="22">
        <v>0</v>
      </c>
      <c r="I147" s="21">
        <v>0</v>
      </c>
    </row>
    <row r="148" spans="1:11" ht="15.75" x14ac:dyDescent="0.25">
      <c r="A148" s="26"/>
      <c r="B148" s="25"/>
      <c r="C148" s="27" t="s">
        <v>32</v>
      </c>
      <c r="D148" s="41">
        <v>0</v>
      </c>
      <c r="E148" s="40">
        <v>0</v>
      </c>
      <c r="F148" s="40">
        <v>0</v>
      </c>
      <c r="G148" s="40">
        <v>0</v>
      </c>
      <c r="H148" s="22">
        <v>0</v>
      </c>
      <c r="I148" s="21">
        <v>0</v>
      </c>
    </row>
    <row r="149" spans="1:11" ht="15.75" x14ac:dyDescent="0.25">
      <c r="A149" s="26"/>
      <c r="B149" s="25"/>
      <c r="C149" s="27" t="s">
        <v>31</v>
      </c>
      <c r="D149" s="41">
        <v>0</v>
      </c>
      <c r="E149" s="40">
        <v>0</v>
      </c>
      <c r="F149" s="40">
        <v>0</v>
      </c>
      <c r="G149" s="40">
        <v>0</v>
      </c>
      <c r="H149" s="22">
        <v>0</v>
      </c>
      <c r="I149" s="21">
        <v>0</v>
      </c>
      <c r="K149" s="58"/>
    </row>
    <row r="150" spans="1:11" ht="15.75" x14ac:dyDescent="0.25">
      <c r="A150" s="26"/>
      <c r="B150" s="25" t="s">
        <v>51</v>
      </c>
      <c r="C150" s="27" t="s">
        <v>50</v>
      </c>
      <c r="D150" s="41">
        <v>3825.7</v>
      </c>
      <c r="E150" s="40">
        <v>3825.7</v>
      </c>
      <c r="F150" s="40">
        <v>657.1</v>
      </c>
      <c r="G150" s="40">
        <v>655.29999999999995</v>
      </c>
      <c r="H150" s="22">
        <f>G150/E150*100</f>
        <v>17.12889144470293</v>
      </c>
      <c r="I150" s="21">
        <f>G150/F150*100</f>
        <v>99.726069091462477</v>
      </c>
    </row>
    <row r="151" spans="1:11" ht="15.75" x14ac:dyDescent="0.25">
      <c r="A151" s="26"/>
      <c r="B151" s="25"/>
      <c r="C151" s="27" t="s">
        <v>34</v>
      </c>
      <c r="D151" s="41">
        <v>2733</v>
      </c>
      <c r="E151" s="40">
        <v>2733</v>
      </c>
      <c r="F151" s="40">
        <v>450.6</v>
      </c>
      <c r="G151" s="40">
        <v>450.6</v>
      </c>
      <c r="H151" s="22">
        <f>G151/E151*100</f>
        <v>16.487376509330407</v>
      </c>
      <c r="I151" s="21">
        <f>G151/F151*100</f>
        <v>100</v>
      </c>
    </row>
    <row r="152" spans="1:11" ht="15.75" x14ac:dyDescent="0.25">
      <c r="A152" s="26"/>
      <c r="B152" s="25"/>
      <c r="C152" s="27" t="s">
        <v>33</v>
      </c>
      <c r="D152" s="41">
        <v>825.3</v>
      </c>
      <c r="E152" s="40">
        <v>825.3</v>
      </c>
      <c r="F152" s="40">
        <v>119.4</v>
      </c>
      <c r="G152" s="40">
        <v>117.7</v>
      </c>
      <c r="H152" s="22">
        <f>G152/E152*100</f>
        <v>14.261480673694415</v>
      </c>
      <c r="I152" s="21">
        <f>G152/F152*100</f>
        <v>98.576214405360133</v>
      </c>
    </row>
    <row r="153" spans="1:11" ht="15.75" x14ac:dyDescent="0.25">
      <c r="A153" s="26"/>
      <c r="B153" s="25"/>
      <c r="C153" s="27" t="s">
        <v>32</v>
      </c>
      <c r="D153" s="41">
        <v>0</v>
      </c>
      <c r="E153" s="40">
        <v>0</v>
      </c>
      <c r="F153" s="40">
        <v>0</v>
      </c>
      <c r="G153" s="40">
        <v>0</v>
      </c>
      <c r="H153" s="22">
        <v>0</v>
      </c>
      <c r="I153" s="21">
        <v>0</v>
      </c>
    </row>
    <row r="154" spans="1:11" ht="15.75" x14ac:dyDescent="0.25">
      <c r="A154" s="55">
        <v>9</v>
      </c>
      <c r="B154" s="54" t="s">
        <v>49</v>
      </c>
      <c r="C154" s="57" t="s">
        <v>48</v>
      </c>
      <c r="D154" s="44">
        <f>D155+D160+D165+D170</f>
        <v>40</v>
      </c>
      <c r="E154" s="43">
        <f>E155+E160+E165+E170</f>
        <v>40</v>
      </c>
      <c r="F154" s="43">
        <f>F155+F160+F165+F170</f>
        <v>0</v>
      </c>
      <c r="G154" s="43">
        <f>G155+G160+G165+G170</f>
        <v>0</v>
      </c>
      <c r="H154" s="43">
        <v>0</v>
      </c>
      <c r="I154" s="42">
        <v>0</v>
      </c>
    </row>
    <row r="155" spans="1:11" ht="15.75" x14ac:dyDescent="0.25">
      <c r="A155" s="26"/>
      <c r="B155" s="25" t="s">
        <v>47</v>
      </c>
      <c r="C155" s="56" t="s">
        <v>46</v>
      </c>
      <c r="D155" s="41">
        <v>0</v>
      </c>
      <c r="E155" s="40">
        <v>0</v>
      </c>
      <c r="F155" s="40">
        <v>0</v>
      </c>
      <c r="G155" s="40">
        <v>0</v>
      </c>
      <c r="H155" s="22">
        <v>0</v>
      </c>
      <c r="I155" s="21">
        <v>0</v>
      </c>
    </row>
    <row r="156" spans="1:11" ht="15.75" x14ac:dyDescent="0.25">
      <c r="A156" s="26"/>
      <c r="B156" s="25"/>
      <c r="C156" s="27" t="s">
        <v>34</v>
      </c>
      <c r="D156" s="41">
        <v>0</v>
      </c>
      <c r="E156" s="40">
        <v>0</v>
      </c>
      <c r="F156" s="40">
        <v>0</v>
      </c>
      <c r="G156" s="40">
        <v>0</v>
      </c>
      <c r="H156" s="22">
        <v>0</v>
      </c>
      <c r="I156" s="21">
        <v>0</v>
      </c>
    </row>
    <row r="157" spans="1:11" ht="15.75" x14ac:dyDescent="0.25">
      <c r="A157" s="26"/>
      <c r="B157" s="25"/>
      <c r="C157" s="27" t="s">
        <v>33</v>
      </c>
      <c r="D157" s="41">
        <v>0</v>
      </c>
      <c r="E157" s="40">
        <v>0</v>
      </c>
      <c r="F157" s="40">
        <v>0</v>
      </c>
      <c r="G157" s="40">
        <v>0</v>
      </c>
      <c r="H157" s="22">
        <v>0</v>
      </c>
      <c r="I157" s="21">
        <v>0</v>
      </c>
    </row>
    <row r="158" spans="1:11" ht="15.75" x14ac:dyDescent="0.25">
      <c r="A158" s="26"/>
      <c r="B158" s="25"/>
      <c r="C158" s="27" t="s">
        <v>32</v>
      </c>
      <c r="D158" s="41">
        <v>0</v>
      </c>
      <c r="E158" s="40">
        <v>0</v>
      </c>
      <c r="F158" s="40">
        <v>0</v>
      </c>
      <c r="G158" s="40">
        <v>0</v>
      </c>
      <c r="H158" s="22">
        <v>0</v>
      </c>
      <c r="I158" s="21">
        <v>0</v>
      </c>
    </row>
    <row r="159" spans="1:11" ht="15.75" customHeight="1" x14ac:dyDescent="0.25">
      <c r="A159" s="26"/>
      <c r="B159" s="25"/>
      <c r="C159" s="27" t="s">
        <v>31</v>
      </c>
      <c r="D159" s="41">
        <v>0</v>
      </c>
      <c r="E159" s="40">
        <v>0</v>
      </c>
      <c r="F159" s="40">
        <v>0</v>
      </c>
      <c r="G159" s="40">
        <v>0</v>
      </c>
      <c r="H159" s="22">
        <v>0</v>
      </c>
      <c r="I159" s="21">
        <v>0</v>
      </c>
    </row>
    <row r="160" spans="1:11" ht="17.25" customHeight="1" x14ac:dyDescent="0.25">
      <c r="A160" s="26"/>
      <c r="B160" s="25" t="s">
        <v>45</v>
      </c>
      <c r="C160" s="56" t="s">
        <v>44</v>
      </c>
      <c r="D160" s="41">
        <v>0</v>
      </c>
      <c r="E160" s="40">
        <v>0</v>
      </c>
      <c r="F160" s="40">
        <v>0</v>
      </c>
      <c r="G160" s="40">
        <v>0</v>
      </c>
      <c r="H160" s="22">
        <v>0</v>
      </c>
      <c r="I160" s="21">
        <v>0</v>
      </c>
    </row>
    <row r="161" spans="1:9" ht="15.75" customHeight="1" x14ac:dyDescent="0.25">
      <c r="A161" s="26"/>
      <c r="B161" s="25"/>
      <c r="C161" s="27" t="s">
        <v>34</v>
      </c>
      <c r="D161" s="41">
        <v>0</v>
      </c>
      <c r="E161" s="40">
        <v>0</v>
      </c>
      <c r="F161" s="40">
        <v>0</v>
      </c>
      <c r="G161" s="40">
        <v>0</v>
      </c>
      <c r="H161" s="22">
        <v>0</v>
      </c>
      <c r="I161" s="21">
        <v>0</v>
      </c>
    </row>
    <row r="162" spans="1:9" ht="17.25" customHeight="1" x14ac:dyDescent="0.25">
      <c r="A162" s="26"/>
      <c r="B162" s="25"/>
      <c r="C162" s="27" t="s">
        <v>33</v>
      </c>
      <c r="D162" s="41">
        <v>0</v>
      </c>
      <c r="E162" s="40">
        <v>0</v>
      </c>
      <c r="F162" s="40">
        <v>0</v>
      </c>
      <c r="G162" s="40">
        <v>0</v>
      </c>
      <c r="H162" s="22">
        <v>0</v>
      </c>
      <c r="I162" s="21">
        <v>0</v>
      </c>
    </row>
    <row r="163" spans="1:9" ht="15.75" x14ac:dyDescent="0.25">
      <c r="A163" s="26"/>
      <c r="B163" s="25"/>
      <c r="C163" s="27" t="s">
        <v>32</v>
      </c>
      <c r="D163" s="41">
        <v>0</v>
      </c>
      <c r="E163" s="40">
        <v>0</v>
      </c>
      <c r="F163" s="40">
        <v>0</v>
      </c>
      <c r="G163" s="40">
        <v>0</v>
      </c>
      <c r="H163" s="22">
        <v>0</v>
      </c>
      <c r="I163" s="21">
        <v>0</v>
      </c>
    </row>
    <row r="164" spans="1:9" ht="15.75" x14ac:dyDescent="0.25">
      <c r="A164" s="26"/>
      <c r="B164" s="25"/>
      <c r="C164" s="27" t="s">
        <v>31</v>
      </c>
      <c r="D164" s="41">
        <v>0</v>
      </c>
      <c r="E164" s="40">
        <v>0</v>
      </c>
      <c r="F164" s="40">
        <v>0</v>
      </c>
      <c r="G164" s="40">
        <v>0</v>
      </c>
      <c r="H164" s="22">
        <v>0</v>
      </c>
      <c r="I164" s="21">
        <v>0</v>
      </c>
    </row>
    <row r="165" spans="1:9" ht="30" x14ac:dyDescent="0.25">
      <c r="A165" s="26"/>
      <c r="B165" s="25" t="s">
        <v>43</v>
      </c>
      <c r="C165" s="24" t="s">
        <v>42</v>
      </c>
      <c r="D165" s="41">
        <v>0</v>
      </c>
      <c r="E165" s="40">
        <v>0</v>
      </c>
      <c r="F165" s="40">
        <v>0</v>
      </c>
      <c r="G165" s="40">
        <v>0</v>
      </c>
      <c r="H165" s="22">
        <v>0</v>
      </c>
      <c r="I165" s="21">
        <v>0</v>
      </c>
    </row>
    <row r="166" spans="1:9" ht="15.75" x14ac:dyDescent="0.25">
      <c r="A166" s="26"/>
      <c r="B166" s="25"/>
      <c r="C166" s="27" t="s">
        <v>34</v>
      </c>
      <c r="D166" s="41">
        <v>0</v>
      </c>
      <c r="E166" s="40">
        <v>0</v>
      </c>
      <c r="F166" s="40">
        <v>0</v>
      </c>
      <c r="G166" s="40">
        <v>0</v>
      </c>
      <c r="H166" s="22">
        <v>0</v>
      </c>
      <c r="I166" s="21">
        <v>0</v>
      </c>
    </row>
    <row r="167" spans="1:9" ht="15.75" x14ac:dyDescent="0.25">
      <c r="A167" s="26"/>
      <c r="B167" s="25"/>
      <c r="C167" s="27" t="s">
        <v>33</v>
      </c>
      <c r="D167" s="41">
        <v>0</v>
      </c>
      <c r="E167" s="40">
        <v>0</v>
      </c>
      <c r="F167" s="40">
        <v>0</v>
      </c>
      <c r="G167" s="40">
        <v>0</v>
      </c>
      <c r="H167" s="22">
        <v>0</v>
      </c>
      <c r="I167" s="21">
        <v>0</v>
      </c>
    </row>
    <row r="168" spans="1:9" ht="15.75" x14ac:dyDescent="0.25">
      <c r="A168" s="26"/>
      <c r="B168" s="25"/>
      <c r="C168" s="27" t="s">
        <v>32</v>
      </c>
      <c r="D168" s="41">
        <v>0</v>
      </c>
      <c r="E168" s="40">
        <v>0</v>
      </c>
      <c r="F168" s="40">
        <v>0</v>
      </c>
      <c r="G168" s="40">
        <v>0</v>
      </c>
      <c r="H168" s="22">
        <v>0</v>
      </c>
      <c r="I168" s="21">
        <v>0</v>
      </c>
    </row>
    <row r="169" spans="1:9" ht="15.75" x14ac:dyDescent="0.25">
      <c r="A169" s="26"/>
      <c r="B169" s="25"/>
      <c r="C169" s="27" t="s">
        <v>31</v>
      </c>
      <c r="D169" s="41">
        <v>0</v>
      </c>
      <c r="E169" s="40">
        <v>0</v>
      </c>
      <c r="F169" s="40">
        <v>0</v>
      </c>
      <c r="G169" s="40">
        <v>0</v>
      </c>
      <c r="H169" s="22">
        <v>0</v>
      </c>
      <c r="I169" s="21">
        <v>0</v>
      </c>
    </row>
    <row r="170" spans="1:9" ht="15.75" x14ac:dyDescent="0.25">
      <c r="A170" s="26"/>
      <c r="B170" s="25" t="s">
        <v>41</v>
      </c>
      <c r="C170" s="24" t="s">
        <v>40</v>
      </c>
      <c r="D170" s="41">
        <v>40</v>
      </c>
      <c r="E170" s="40">
        <v>40</v>
      </c>
      <c r="F170" s="40">
        <v>0</v>
      </c>
      <c r="G170" s="40">
        <v>0</v>
      </c>
      <c r="H170" s="22">
        <f>G170/E170*100</f>
        <v>0</v>
      </c>
      <c r="I170" s="21">
        <v>0</v>
      </c>
    </row>
    <row r="171" spans="1:9" ht="15.75" x14ac:dyDescent="0.25">
      <c r="A171" s="26"/>
      <c r="B171" s="25"/>
      <c r="C171" s="27" t="s">
        <v>34</v>
      </c>
      <c r="D171" s="41">
        <v>0</v>
      </c>
      <c r="E171" s="40">
        <v>0</v>
      </c>
      <c r="F171" s="40">
        <v>0</v>
      </c>
      <c r="G171" s="40">
        <v>0</v>
      </c>
      <c r="H171" s="22">
        <v>0</v>
      </c>
      <c r="I171" s="21">
        <v>0</v>
      </c>
    </row>
    <row r="172" spans="1:9" ht="15.75" x14ac:dyDescent="0.25">
      <c r="A172" s="26"/>
      <c r="B172" s="25"/>
      <c r="C172" s="27" t="s">
        <v>33</v>
      </c>
      <c r="D172" s="41">
        <v>0</v>
      </c>
      <c r="E172" s="40">
        <v>0</v>
      </c>
      <c r="F172" s="40">
        <v>0</v>
      </c>
      <c r="G172" s="40">
        <v>0</v>
      </c>
      <c r="H172" s="22">
        <v>0</v>
      </c>
      <c r="I172" s="21">
        <v>0</v>
      </c>
    </row>
    <row r="173" spans="1:9" ht="15.75" x14ac:dyDescent="0.25">
      <c r="A173" s="26"/>
      <c r="B173" s="25"/>
      <c r="C173" s="27" t="s">
        <v>31</v>
      </c>
      <c r="D173" s="41">
        <v>0</v>
      </c>
      <c r="E173" s="40">
        <v>0</v>
      </c>
      <c r="F173" s="40">
        <v>0</v>
      </c>
      <c r="G173" s="40">
        <v>0</v>
      </c>
      <c r="H173" s="22">
        <v>0</v>
      </c>
      <c r="I173" s="21">
        <v>0</v>
      </c>
    </row>
    <row r="174" spans="1:9" ht="15.75" x14ac:dyDescent="0.25">
      <c r="A174" s="55">
        <v>10</v>
      </c>
      <c r="B174" s="54">
        <v>1000</v>
      </c>
      <c r="C174" s="53" t="s">
        <v>39</v>
      </c>
      <c r="D174" s="44">
        <f>D175+D176+D181+D183+D182</f>
        <v>36841.4</v>
      </c>
      <c r="E174" s="43">
        <f>E175+E176+E181+E183+E182</f>
        <v>36866.400000000001</v>
      </c>
      <c r="F174" s="43">
        <f>F175+F176+F181+F183+F182</f>
        <v>5365.5</v>
      </c>
      <c r="G174" s="43">
        <f>G175+G176+G181+G183+G182</f>
        <v>5313.8</v>
      </c>
      <c r="H174" s="43">
        <f>G174/E174*100</f>
        <v>14.413666644966691</v>
      </c>
      <c r="I174" s="42">
        <f>G174/F174*100</f>
        <v>99.036436492405187</v>
      </c>
    </row>
    <row r="175" spans="1:9" ht="15.75" x14ac:dyDescent="0.25">
      <c r="A175" s="26"/>
      <c r="B175" s="25">
        <v>1001</v>
      </c>
      <c r="C175" s="27" t="s">
        <v>38</v>
      </c>
      <c r="D175" s="41">
        <v>572.20000000000005</v>
      </c>
      <c r="E175" s="40">
        <v>572.20000000000005</v>
      </c>
      <c r="F175" s="40">
        <v>109.7</v>
      </c>
      <c r="G175" s="40">
        <v>109.7</v>
      </c>
      <c r="H175" s="22">
        <f>G175/E175*100</f>
        <v>19.171618315274376</v>
      </c>
      <c r="I175" s="21">
        <f>G175/F175*100</f>
        <v>100</v>
      </c>
    </row>
    <row r="176" spans="1:9" ht="15.75" x14ac:dyDescent="0.25">
      <c r="A176" s="26"/>
      <c r="B176" s="25">
        <v>1002</v>
      </c>
      <c r="C176" s="27" t="s">
        <v>37</v>
      </c>
      <c r="D176" s="41">
        <v>17912.8</v>
      </c>
      <c r="E176" s="40">
        <v>17912.8</v>
      </c>
      <c r="F176" s="40">
        <v>3313.9</v>
      </c>
      <c r="G176" s="40">
        <v>3313.9</v>
      </c>
      <c r="H176" s="22">
        <f>G176/E176*100</f>
        <v>18.500178643204858</v>
      </c>
      <c r="I176" s="21">
        <f>G176/F176*100</f>
        <v>100</v>
      </c>
    </row>
    <row r="177" spans="1:9" ht="15.75" x14ac:dyDescent="0.25">
      <c r="A177" s="26"/>
      <c r="B177" s="25"/>
      <c r="C177" s="27" t="s">
        <v>34</v>
      </c>
      <c r="D177" s="41">
        <v>0</v>
      </c>
      <c r="E177" s="40">
        <v>0</v>
      </c>
      <c r="F177" s="40">
        <v>0</v>
      </c>
      <c r="G177" s="40">
        <v>0</v>
      </c>
      <c r="H177" s="22">
        <v>0</v>
      </c>
      <c r="I177" s="21">
        <v>0</v>
      </c>
    </row>
    <row r="178" spans="1:9" ht="15.75" x14ac:dyDescent="0.25">
      <c r="A178" s="26"/>
      <c r="B178" s="25"/>
      <c r="C178" s="27" t="s">
        <v>33</v>
      </c>
      <c r="D178" s="41">
        <v>0</v>
      </c>
      <c r="E178" s="40">
        <v>0</v>
      </c>
      <c r="F178" s="40">
        <v>0</v>
      </c>
      <c r="G178" s="40">
        <v>0</v>
      </c>
      <c r="H178" s="22">
        <v>0</v>
      </c>
      <c r="I178" s="21">
        <v>0</v>
      </c>
    </row>
    <row r="179" spans="1:9" ht="15.75" x14ac:dyDescent="0.25">
      <c r="A179" s="26"/>
      <c r="B179" s="25"/>
      <c r="C179" s="27" t="s">
        <v>32</v>
      </c>
      <c r="D179" s="41">
        <v>0</v>
      </c>
      <c r="E179" s="40">
        <v>0</v>
      </c>
      <c r="F179" s="40">
        <v>0</v>
      </c>
      <c r="G179" s="40">
        <v>0</v>
      </c>
      <c r="H179" s="22">
        <v>0</v>
      </c>
      <c r="I179" s="21">
        <v>0</v>
      </c>
    </row>
    <row r="180" spans="1:9" ht="15.75" x14ac:dyDescent="0.25">
      <c r="A180" s="26"/>
      <c r="B180" s="25"/>
      <c r="C180" s="27" t="s">
        <v>31</v>
      </c>
      <c r="D180" s="41">
        <v>0</v>
      </c>
      <c r="E180" s="40">
        <v>0</v>
      </c>
      <c r="F180" s="40">
        <v>0</v>
      </c>
      <c r="G180" s="40">
        <v>0</v>
      </c>
      <c r="H180" s="22">
        <v>0</v>
      </c>
      <c r="I180" s="21">
        <v>0</v>
      </c>
    </row>
    <row r="181" spans="1:9" ht="15.75" x14ac:dyDescent="0.25">
      <c r="A181" s="26"/>
      <c r="B181" s="25">
        <v>1003</v>
      </c>
      <c r="C181" s="27" t="s">
        <v>37</v>
      </c>
      <c r="D181" s="41">
        <v>521.9</v>
      </c>
      <c r="E181" s="40">
        <v>546.9</v>
      </c>
      <c r="F181" s="40">
        <v>43.4</v>
      </c>
      <c r="G181" s="40">
        <v>43.1</v>
      </c>
      <c r="H181" s="22">
        <f>G181/E181*100</f>
        <v>7.8807825927957582</v>
      </c>
      <c r="I181" s="21">
        <f>G181/F181*100</f>
        <v>99.308755760368669</v>
      </c>
    </row>
    <row r="182" spans="1:9" s="4" customFormat="1" ht="15.75" x14ac:dyDescent="0.25">
      <c r="A182" s="26"/>
      <c r="B182" s="25">
        <v>1004</v>
      </c>
      <c r="C182" s="27" t="s">
        <v>36</v>
      </c>
      <c r="D182" s="41">
        <v>9010.9</v>
      </c>
      <c r="E182" s="40">
        <v>9010.9</v>
      </c>
      <c r="F182" s="40">
        <v>266.10000000000002</v>
      </c>
      <c r="G182" s="40">
        <v>260.7</v>
      </c>
      <c r="H182" s="22">
        <f>G182/E182*100</f>
        <v>2.8931627251439922</v>
      </c>
      <c r="I182" s="21">
        <f>G182/F182*100</f>
        <v>97.970687711386688</v>
      </c>
    </row>
    <row r="183" spans="1:9" ht="17.25" customHeight="1" x14ac:dyDescent="0.25">
      <c r="A183" s="26"/>
      <c r="B183" s="25">
        <v>1006</v>
      </c>
      <c r="C183" s="24" t="s">
        <v>35</v>
      </c>
      <c r="D183" s="41">
        <v>8823.6</v>
      </c>
      <c r="E183" s="40">
        <v>8823.6</v>
      </c>
      <c r="F183" s="40">
        <v>1632.4</v>
      </c>
      <c r="G183" s="40">
        <v>1586.4</v>
      </c>
      <c r="H183" s="22">
        <f>G183/E183*100</f>
        <v>17.979056167550659</v>
      </c>
      <c r="I183" s="21">
        <f>G183/F183*100</f>
        <v>97.182063219799062</v>
      </c>
    </row>
    <row r="184" spans="1:9" ht="21" customHeight="1" x14ac:dyDescent="0.25">
      <c r="A184" s="26"/>
      <c r="B184" s="25"/>
      <c r="C184" s="27" t="s">
        <v>34</v>
      </c>
      <c r="D184" s="41">
        <v>5499.9</v>
      </c>
      <c r="E184" s="40">
        <v>5499.9</v>
      </c>
      <c r="F184" s="40">
        <v>1126.7</v>
      </c>
      <c r="G184" s="40">
        <v>1100</v>
      </c>
      <c r="H184" s="22">
        <f>G184/E184*100</f>
        <v>20.000363642975326</v>
      </c>
      <c r="I184" s="21">
        <f>G184/F184*100</f>
        <v>97.630247625809886</v>
      </c>
    </row>
    <row r="185" spans="1:9" ht="15.75" x14ac:dyDescent="0.25">
      <c r="A185" s="26"/>
      <c r="B185" s="25"/>
      <c r="C185" s="27" t="s">
        <v>33</v>
      </c>
      <c r="D185" s="41">
        <v>1660.9</v>
      </c>
      <c r="E185" s="40">
        <v>1660.9</v>
      </c>
      <c r="F185" s="40">
        <v>263.5</v>
      </c>
      <c r="G185" s="40">
        <v>262</v>
      </c>
      <c r="H185" s="22">
        <f>G185/E185*100</f>
        <v>15.774580046962489</v>
      </c>
      <c r="I185" s="21">
        <f>G185/F185*100</f>
        <v>99.430740037950656</v>
      </c>
    </row>
    <row r="186" spans="1:9" ht="15.75" x14ac:dyDescent="0.25">
      <c r="A186" s="26"/>
      <c r="B186" s="25"/>
      <c r="C186" s="27" t="s">
        <v>32</v>
      </c>
      <c r="D186" s="41">
        <v>188.3</v>
      </c>
      <c r="E186" s="40">
        <v>188.3</v>
      </c>
      <c r="F186" s="40">
        <v>36</v>
      </c>
      <c r="G186" s="40">
        <v>35.5</v>
      </c>
      <c r="H186" s="22">
        <f>G186/E186*100</f>
        <v>18.852894317578333</v>
      </c>
      <c r="I186" s="21">
        <f>G186/F186*100</f>
        <v>98.611111111111114</v>
      </c>
    </row>
    <row r="187" spans="1:9" ht="15.75" x14ac:dyDescent="0.25">
      <c r="A187" s="26"/>
      <c r="B187" s="25"/>
      <c r="C187" s="27" t="s">
        <v>31</v>
      </c>
      <c r="D187" s="41">
        <v>384.9</v>
      </c>
      <c r="E187" s="40">
        <v>384.9</v>
      </c>
      <c r="F187" s="40">
        <v>43.6</v>
      </c>
      <c r="G187" s="40">
        <v>41.6</v>
      </c>
      <c r="H187" s="22">
        <f>G187/E187*100</f>
        <v>10.808002078461939</v>
      </c>
      <c r="I187" s="21">
        <f>G187/F187*100</f>
        <v>95.412844036697251</v>
      </c>
    </row>
    <row r="188" spans="1:9" ht="15.75" x14ac:dyDescent="0.25">
      <c r="A188" s="55">
        <v>11</v>
      </c>
      <c r="B188" s="54">
        <v>1100</v>
      </c>
      <c r="C188" s="53" t="s">
        <v>30</v>
      </c>
      <c r="D188" s="44">
        <f>D189</f>
        <v>511.6</v>
      </c>
      <c r="E188" s="43">
        <f>E189</f>
        <v>511.6</v>
      </c>
      <c r="F188" s="43">
        <f>F189</f>
        <v>110.3</v>
      </c>
      <c r="G188" s="43">
        <f>G189</f>
        <v>110.3</v>
      </c>
      <c r="H188" s="52">
        <f>G188/E188*100</f>
        <v>21.559812353401092</v>
      </c>
      <c r="I188" s="51">
        <f>G188/F188*100</f>
        <v>100</v>
      </c>
    </row>
    <row r="189" spans="1:9" ht="15.75" x14ac:dyDescent="0.25">
      <c r="A189" s="26"/>
      <c r="B189" s="25">
        <v>1102</v>
      </c>
      <c r="C189" s="24" t="s">
        <v>29</v>
      </c>
      <c r="D189" s="41">
        <v>511.6</v>
      </c>
      <c r="E189" s="40">
        <v>511.6</v>
      </c>
      <c r="F189" s="40">
        <v>110.3</v>
      </c>
      <c r="G189" s="40">
        <v>110.3</v>
      </c>
      <c r="H189" s="22">
        <f>G189/E189*100</f>
        <v>21.559812353401092</v>
      </c>
      <c r="I189" s="21">
        <f>G189/F189*100</f>
        <v>100</v>
      </c>
    </row>
    <row r="190" spans="1:9" ht="15.75" x14ac:dyDescent="0.25">
      <c r="A190" s="47">
        <v>12</v>
      </c>
      <c r="B190" s="50" t="s">
        <v>28</v>
      </c>
      <c r="C190" s="45" t="s">
        <v>27</v>
      </c>
      <c r="D190" s="44">
        <f>SUM(D191)</f>
        <v>10</v>
      </c>
      <c r="E190" s="43">
        <f>E191</f>
        <v>10</v>
      </c>
      <c r="F190" s="43">
        <f>F191</f>
        <v>0</v>
      </c>
      <c r="G190" s="43">
        <f>G191</f>
        <v>0</v>
      </c>
      <c r="H190" s="43">
        <v>0</v>
      </c>
      <c r="I190" s="42">
        <v>0</v>
      </c>
    </row>
    <row r="191" spans="1:9" ht="15.75" x14ac:dyDescent="0.25">
      <c r="A191" s="49"/>
      <c r="B191" s="48" t="s">
        <v>26</v>
      </c>
      <c r="C191" s="24" t="s">
        <v>25</v>
      </c>
      <c r="D191" s="41">
        <v>10</v>
      </c>
      <c r="E191" s="40">
        <v>10</v>
      </c>
      <c r="F191" s="40">
        <v>0</v>
      </c>
      <c r="G191" s="40">
        <v>0</v>
      </c>
      <c r="H191" s="22">
        <v>0</v>
      </c>
      <c r="I191" s="21">
        <v>0</v>
      </c>
    </row>
    <row r="192" spans="1:9" ht="30.75" customHeight="1" x14ac:dyDescent="0.25">
      <c r="A192" s="47">
        <v>13</v>
      </c>
      <c r="B192" s="46">
        <v>1400</v>
      </c>
      <c r="C192" s="45" t="s">
        <v>24</v>
      </c>
      <c r="D192" s="44">
        <f>D193+D194</f>
        <v>79157.299999999988</v>
      </c>
      <c r="E192" s="43">
        <f>E193+E194</f>
        <v>79157.299999999988</v>
      </c>
      <c r="F192" s="43">
        <f>F193+F194</f>
        <v>19110.7</v>
      </c>
      <c r="G192" s="43">
        <f>G193+G194</f>
        <v>19110.7</v>
      </c>
      <c r="H192" s="43">
        <f>G192/E192*100</f>
        <v>24.142688040142861</v>
      </c>
      <c r="I192" s="42">
        <f>G192/F192*100</f>
        <v>100</v>
      </c>
    </row>
    <row r="193" spans="1:11" ht="15.75" x14ac:dyDescent="0.25">
      <c r="A193" s="26"/>
      <c r="B193" s="25" t="s">
        <v>23</v>
      </c>
      <c r="C193" s="27" t="s">
        <v>22</v>
      </c>
      <c r="D193" s="41">
        <v>51380.7</v>
      </c>
      <c r="E193" s="40">
        <v>51380.7</v>
      </c>
      <c r="F193" s="40">
        <v>17022.2</v>
      </c>
      <c r="G193" s="40">
        <v>17022.2</v>
      </c>
      <c r="H193" s="22">
        <f>G193/E193*100</f>
        <v>33.129560321287961</v>
      </c>
      <c r="I193" s="21">
        <f>G193/F193*100</f>
        <v>100</v>
      </c>
    </row>
    <row r="194" spans="1:11" ht="30" x14ac:dyDescent="0.25">
      <c r="A194" s="26"/>
      <c r="B194" s="25">
        <v>1403</v>
      </c>
      <c r="C194" s="24" t="s">
        <v>21</v>
      </c>
      <c r="D194" s="41">
        <v>27776.6</v>
      </c>
      <c r="E194" s="40">
        <v>27776.6</v>
      </c>
      <c r="F194" s="40">
        <v>2088.5</v>
      </c>
      <c r="G194" s="40">
        <v>2088.5</v>
      </c>
      <c r="H194" s="22">
        <f>G194/E194*100</f>
        <v>7.518918802157212</v>
      </c>
      <c r="I194" s="21">
        <f>G194/F194*100</f>
        <v>100</v>
      </c>
    </row>
    <row r="195" spans="1:11" ht="15.75" x14ac:dyDescent="0.25">
      <c r="A195" s="39"/>
      <c r="B195" s="38"/>
      <c r="C195" s="37" t="s">
        <v>20</v>
      </c>
      <c r="D195" s="36">
        <f>D76+D102+D109+D106+D117+D126+D128+D144+D154+D174+D188+D190+D192</f>
        <v>692094.7</v>
      </c>
      <c r="E195" s="35">
        <f>E76+E102+E109+E106+E117+E126+E128+E144+E154+E174+E188+E190+E192</f>
        <v>741071.60000000009</v>
      </c>
      <c r="F195" s="35">
        <f>F76+F102+F109+F106+F117+F126+F128+F144+F154+F174+F188+F190+F192</f>
        <v>139899.20000000001</v>
      </c>
      <c r="G195" s="35">
        <f>G76+G102+G109+G106+G117+G128+G144+G154+G174+G188+G190+G192</f>
        <v>139571.30000000002</v>
      </c>
      <c r="H195" s="35">
        <f>G195/E195*100</f>
        <v>18.83371323364706</v>
      </c>
      <c r="I195" s="34">
        <f>G195/F195*100</f>
        <v>99.765616958495841</v>
      </c>
    </row>
    <row r="196" spans="1:11" ht="15.75" x14ac:dyDescent="0.25">
      <c r="A196" s="26"/>
      <c r="B196" s="33"/>
      <c r="C196" s="32" t="s">
        <v>19</v>
      </c>
      <c r="D196" s="31">
        <f>D71-D195</f>
        <v>2441.5000000001164</v>
      </c>
      <c r="E196" s="31">
        <f>E71-E195</f>
        <v>-2720.1000000000931</v>
      </c>
      <c r="F196" s="31">
        <f>F71-F195</f>
        <v>3937.3999999999942</v>
      </c>
      <c r="G196" s="31">
        <f>G71-G195</f>
        <v>8502.1000000000058</v>
      </c>
      <c r="H196" s="30"/>
      <c r="I196" s="29">
        <v>0</v>
      </c>
      <c r="K196" s="28"/>
    </row>
    <row r="197" spans="1:11" ht="21.75" customHeight="1" x14ac:dyDescent="0.25">
      <c r="A197" s="26"/>
      <c r="B197" s="25"/>
      <c r="C197" s="24" t="s">
        <v>18</v>
      </c>
      <c r="D197" s="23">
        <f>D198+D199</f>
        <v>2600</v>
      </c>
      <c r="E197" s="23">
        <f>E198+E199</f>
        <v>2720.0999999999767</v>
      </c>
      <c r="F197" s="23">
        <f>F198+F199</f>
        <v>-3937.3999999999942</v>
      </c>
      <c r="G197" s="23">
        <f>G198+G199</f>
        <v>-8502.0999999999767</v>
      </c>
      <c r="H197" s="22"/>
      <c r="I197" s="21">
        <v>0</v>
      </c>
    </row>
    <row r="198" spans="1:11" ht="15.75" x14ac:dyDescent="0.25">
      <c r="A198" s="26"/>
      <c r="B198" s="25"/>
      <c r="C198" s="27" t="s">
        <v>17</v>
      </c>
      <c r="D198" s="23">
        <v>-694536.2</v>
      </c>
      <c r="E198" s="23">
        <v>-738351.5</v>
      </c>
      <c r="F198" s="23">
        <v>-143836.6</v>
      </c>
      <c r="G198" s="23">
        <v>-149445.29999999999</v>
      </c>
      <c r="H198" s="22"/>
      <c r="I198" s="21">
        <v>0</v>
      </c>
    </row>
    <row r="199" spans="1:11" ht="15.75" x14ac:dyDescent="0.25">
      <c r="A199" s="26"/>
      <c r="B199" s="25"/>
      <c r="C199" s="27" t="s">
        <v>16</v>
      </c>
      <c r="D199" s="23">
        <v>697136.2</v>
      </c>
      <c r="E199" s="23">
        <v>741071.6</v>
      </c>
      <c r="F199" s="23">
        <v>139899.20000000001</v>
      </c>
      <c r="G199" s="23">
        <v>140943.20000000001</v>
      </c>
      <c r="H199" s="22"/>
      <c r="I199" s="21">
        <v>0</v>
      </c>
    </row>
    <row r="200" spans="1:11" ht="16.5" customHeight="1" x14ac:dyDescent="0.25">
      <c r="A200" s="26"/>
      <c r="B200" s="25"/>
      <c r="C200" s="24" t="s">
        <v>15</v>
      </c>
      <c r="D200" s="23">
        <v>0</v>
      </c>
      <c r="E200" s="23">
        <v>0</v>
      </c>
      <c r="F200" s="23">
        <v>0</v>
      </c>
      <c r="G200" s="23">
        <v>0</v>
      </c>
      <c r="H200" s="22"/>
      <c r="I200" s="21">
        <v>0</v>
      </c>
    </row>
    <row r="201" spans="1:11" ht="15.75" x14ac:dyDescent="0.25">
      <c r="A201" s="26"/>
      <c r="B201" s="25"/>
      <c r="C201" s="24" t="s">
        <v>14</v>
      </c>
      <c r="D201" s="23">
        <v>0</v>
      </c>
      <c r="E201" s="23">
        <v>0</v>
      </c>
      <c r="F201" s="23">
        <v>0</v>
      </c>
      <c r="G201" s="23">
        <v>0</v>
      </c>
      <c r="H201" s="22"/>
      <c r="I201" s="21">
        <v>0</v>
      </c>
    </row>
    <row r="202" spans="1:11" ht="15.75" x14ac:dyDescent="0.25">
      <c r="A202" s="26"/>
      <c r="B202" s="25"/>
      <c r="C202" s="24" t="s">
        <v>13</v>
      </c>
      <c r="D202" s="23">
        <v>0</v>
      </c>
      <c r="E202" s="23">
        <v>0</v>
      </c>
      <c r="F202" s="23"/>
      <c r="G202" s="23">
        <v>0</v>
      </c>
      <c r="H202" s="22"/>
      <c r="I202" s="21">
        <v>0</v>
      </c>
    </row>
    <row r="203" spans="1:11" ht="15.75" x14ac:dyDescent="0.25">
      <c r="A203" s="26"/>
      <c r="B203" s="25"/>
      <c r="C203" s="24" t="s">
        <v>12</v>
      </c>
      <c r="D203" s="23">
        <v>0</v>
      </c>
      <c r="E203" s="23">
        <v>0</v>
      </c>
      <c r="F203" s="23">
        <v>0</v>
      </c>
      <c r="G203" s="23">
        <v>0</v>
      </c>
      <c r="H203" s="22"/>
      <c r="I203" s="21">
        <v>0</v>
      </c>
    </row>
    <row r="204" spans="1:11" ht="15.75" x14ac:dyDescent="0.25">
      <c r="A204" s="26"/>
      <c r="B204" s="25"/>
      <c r="C204" s="24" t="s">
        <v>11</v>
      </c>
      <c r="D204" s="23">
        <f>D197+D202+D203+D201</f>
        <v>2600</v>
      </c>
      <c r="E204" s="23">
        <f>E197+E202+E203+E201</f>
        <v>2720.0999999999767</v>
      </c>
      <c r="F204" s="23">
        <f>F197+F202+F203+F201</f>
        <v>-3937.3999999999942</v>
      </c>
      <c r="G204" s="23">
        <f>G197+G202+G203+G201</f>
        <v>-8502.0999999999767</v>
      </c>
      <c r="H204" s="22"/>
      <c r="I204" s="21">
        <v>0</v>
      </c>
    </row>
    <row r="205" spans="1:11" ht="15.75" x14ac:dyDescent="0.25">
      <c r="A205" s="11"/>
      <c r="B205" s="20"/>
      <c r="C205" s="5"/>
      <c r="D205" s="19"/>
      <c r="E205" s="19"/>
      <c r="F205" s="19"/>
      <c r="G205" s="19"/>
      <c r="H205" s="17"/>
      <c r="I205" s="16"/>
    </row>
    <row r="206" spans="1:11" ht="18.75" x14ac:dyDescent="0.3">
      <c r="A206" s="11"/>
      <c r="B206" s="20"/>
      <c r="C206" s="13" t="s">
        <v>10</v>
      </c>
      <c r="D206" s="19"/>
      <c r="E206" s="19"/>
      <c r="F206" s="18" t="s">
        <v>9</v>
      </c>
      <c r="G206" s="18"/>
      <c r="H206" s="17"/>
      <c r="I206" s="16"/>
    </row>
    <row r="207" spans="1:11" ht="18.75" x14ac:dyDescent="0.3">
      <c r="A207" s="15"/>
      <c r="B207" s="14"/>
      <c r="C207" s="5"/>
      <c r="D207" s="5"/>
      <c r="E207" s="5"/>
      <c r="F207" s="5"/>
      <c r="G207" s="5"/>
      <c r="H207" s="8"/>
      <c r="I207" s="8"/>
    </row>
    <row r="208" spans="1:11" ht="18.75" x14ac:dyDescent="0.3">
      <c r="A208" s="15"/>
      <c r="B208" s="14"/>
      <c r="C208" s="13" t="s">
        <v>8</v>
      </c>
      <c r="D208" s="13"/>
      <c r="E208" s="13"/>
      <c r="F208" s="13" t="s">
        <v>7</v>
      </c>
      <c r="G208" s="13"/>
      <c r="H208" s="12"/>
      <c r="I208" s="12"/>
    </row>
    <row r="209" spans="1:9" ht="15.75" x14ac:dyDescent="0.25">
      <c r="A209" s="11"/>
      <c r="B209" s="10"/>
      <c r="C209" s="5"/>
      <c r="D209" s="5"/>
      <c r="E209" s="5"/>
      <c r="F209" s="5"/>
      <c r="G209" s="5"/>
      <c r="H209" s="8"/>
      <c r="I209" s="8"/>
    </row>
    <row r="210" spans="1:9" ht="15.75" x14ac:dyDescent="0.25">
      <c r="A210" s="11"/>
      <c r="B210" s="10"/>
      <c r="C210" s="5" t="s">
        <v>6</v>
      </c>
      <c r="D210" s="5"/>
      <c r="E210" s="5"/>
      <c r="F210" s="5"/>
      <c r="G210" s="5"/>
      <c r="H210" s="8"/>
      <c r="I210" s="8"/>
    </row>
    <row r="211" spans="1:9" hidden="1" x14ac:dyDescent="0.2">
      <c r="A211" s="9" t="s">
        <v>5</v>
      </c>
      <c r="B211" s="9"/>
      <c r="C211" s="7" t="s">
        <v>3</v>
      </c>
      <c r="D211" s="5"/>
      <c r="E211" s="5"/>
      <c r="F211" s="5"/>
      <c r="G211" s="5"/>
      <c r="H211" s="8"/>
      <c r="I211" s="8"/>
    </row>
    <row r="212" spans="1:9" x14ac:dyDescent="0.2">
      <c r="A212" s="6" t="s">
        <v>4</v>
      </c>
      <c r="B212" s="6"/>
      <c r="C212" s="7" t="s">
        <v>3</v>
      </c>
      <c r="D212" s="3"/>
    </row>
    <row r="213" spans="1:9" x14ac:dyDescent="0.2">
      <c r="A213" s="6" t="s">
        <v>2</v>
      </c>
      <c r="B213" s="6"/>
      <c r="C213" s="5" t="s">
        <v>1</v>
      </c>
      <c r="D213" s="3"/>
    </row>
    <row r="214" spans="1:9" x14ac:dyDescent="0.2">
      <c r="C214" s="5" t="s">
        <v>0</v>
      </c>
    </row>
  </sheetData>
  <mergeCells count="13">
    <mergeCell ref="A212:B212"/>
    <mergeCell ref="A213:B213"/>
    <mergeCell ref="C7:I7"/>
    <mergeCell ref="A74:I74"/>
    <mergeCell ref="C75:I75"/>
    <mergeCell ref="F206:G206"/>
    <mergeCell ref="B2:H2"/>
    <mergeCell ref="A4:A5"/>
    <mergeCell ref="B4:B5"/>
    <mergeCell ref="C4:C5"/>
    <mergeCell ref="D4:F4"/>
    <mergeCell ref="G4:G5"/>
    <mergeCell ref="H4:I4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01.04.2015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fuadmin</dc:creator>
  <cp:lastModifiedBy>fuadmin</cp:lastModifiedBy>
  <dcterms:created xsi:type="dcterms:W3CDTF">2016-03-01T04:32:26Z</dcterms:created>
  <dcterms:modified xsi:type="dcterms:W3CDTF">2016-03-01T04:32:45Z</dcterms:modified>
</cp:coreProperties>
</file>